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moore10\Documents\Flex Focus\FY18 FFF Info\"/>
    </mc:Choice>
  </mc:AlternateContent>
  <bookViews>
    <workbookView xWindow="360" yWindow="96" windowWidth="11340" windowHeight="5520"/>
  </bookViews>
  <sheets>
    <sheet name="Instructions" sheetId="3" r:id="rId1"/>
    <sheet name="Allocation Worksheet" sheetId="1" r:id="rId2"/>
    <sheet name="Program Report" sheetId="2" r:id="rId3"/>
  </sheets>
  <definedNames>
    <definedName name="_xlnm.Print_Area" localSheetId="1">'Allocation Worksheet'!$A$1:$H$70</definedName>
    <definedName name="_xlnm.Print_Area" localSheetId="0">Instructions!$A$1:$C$36</definedName>
    <definedName name="_xlnm.Print_Titles" localSheetId="1">'Allocation Worksheet'!$1:$8</definedName>
  </definedNames>
  <calcPr calcId="152511"/>
</workbook>
</file>

<file path=xl/calcChain.xml><?xml version="1.0" encoding="utf-8"?>
<calcChain xmlns="http://schemas.openxmlformats.org/spreadsheetml/2006/main">
  <c r="G45" i="1" l="1"/>
  <c r="E45" i="1"/>
  <c r="G44" i="1"/>
  <c r="F44" i="1"/>
  <c r="E44" i="1"/>
  <c r="G43" i="1"/>
  <c r="F43" i="1"/>
  <c r="E43" i="1"/>
  <c r="G42" i="1"/>
  <c r="G48" i="1" s="1"/>
  <c r="F42" i="1"/>
  <c r="F48" i="1" s="1"/>
  <c r="E42" i="1"/>
  <c r="E48" i="1" s="1"/>
  <c r="G41" i="1"/>
  <c r="G47" i="1" s="1"/>
  <c r="F41" i="1"/>
  <c r="F47" i="1" s="1"/>
  <c r="E41" i="1"/>
  <c r="E47" i="1" s="1"/>
  <c r="G40" i="1"/>
  <c r="G46" i="1" s="1"/>
  <c r="F40" i="1"/>
  <c r="F45" i="1" s="1"/>
  <c r="E40" i="1"/>
  <c r="E46" i="1" s="1"/>
  <c r="F46" i="1" l="1"/>
  <c r="G53" i="1"/>
  <c r="F53" i="1"/>
  <c r="E53" i="1"/>
  <c r="G52" i="1"/>
  <c r="F52" i="1"/>
  <c r="E52" i="1"/>
  <c r="G51" i="1"/>
  <c r="F51" i="1"/>
  <c r="E51" i="1"/>
  <c r="G50" i="1"/>
  <c r="F50" i="1"/>
  <c r="E50" i="1"/>
  <c r="G39" i="1"/>
  <c r="F39" i="1"/>
  <c r="E39" i="1"/>
  <c r="G38" i="1"/>
  <c r="F38" i="1"/>
  <c r="E38" i="1"/>
  <c r="G37" i="1"/>
  <c r="F37" i="1"/>
  <c r="E37" i="1"/>
  <c r="G36" i="1"/>
  <c r="F36" i="1"/>
  <c r="E36" i="1"/>
  <c r="G35" i="1"/>
  <c r="F35" i="1"/>
  <c r="E35" i="1"/>
  <c r="G31" i="1"/>
  <c r="F31" i="1"/>
  <c r="E31" i="1"/>
  <c r="G30" i="1"/>
  <c r="F30" i="1"/>
  <c r="E30" i="1"/>
  <c r="G29" i="1"/>
  <c r="F29" i="1"/>
  <c r="E29" i="1"/>
  <c r="G28" i="1"/>
  <c r="F28" i="1"/>
  <c r="E28" i="1"/>
  <c r="G24" i="1"/>
  <c r="F24" i="1"/>
  <c r="E24" i="1"/>
  <c r="G23" i="1"/>
  <c r="F23" i="1"/>
  <c r="E23" i="1"/>
  <c r="G21" i="1"/>
  <c r="F21" i="1"/>
  <c r="E21" i="1"/>
  <c r="G20" i="1"/>
  <c r="F20" i="1"/>
  <c r="E20" i="1"/>
  <c r="G19" i="1"/>
  <c r="F19" i="1"/>
  <c r="E19" i="1"/>
  <c r="G17" i="1"/>
  <c r="F17" i="1"/>
  <c r="E17" i="1"/>
  <c r="G16" i="1"/>
  <c r="F16" i="1"/>
  <c r="E16" i="1"/>
  <c r="G14" i="1"/>
  <c r="F14" i="1"/>
  <c r="E14" i="1"/>
  <c r="G13" i="1"/>
  <c r="F13" i="1"/>
  <c r="E13" i="1"/>
  <c r="G11" i="1"/>
  <c r="F11" i="1"/>
  <c r="E11" i="1"/>
  <c r="G10" i="1"/>
  <c r="F10" i="1"/>
  <c r="E10" i="1"/>
  <c r="H41" i="1"/>
  <c r="H40" i="1"/>
  <c r="H46" i="1"/>
  <c r="H15" i="1"/>
  <c r="H33" i="1"/>
  <c r="H54" i="1"/>
  <c r="H9" i="1"/>
  <c r="H12" i="1"/>
  <c r="H18" i="1"/>
  <c r="H22" i="1"/>
  <c r="H26" i="1"/>
  <c r="H27" i="1"/>
  <c r="H32" i="1"/>
  <c r="H34" i="1"/>
  <c r="H42" i="1"/>
  <c r="H43" i="1"/>
  <c r="H44" i="1"/>
  <c r="H45" i="1"/>
  <c r="H47" i="1"/>
  <c r="H64" i="1" s="1"/>
  <c r="H48" i="1"/>
  <c r="H49" i="1"/>
  <c r="H55" i="1"/>
  <c r="H25" i="1"/>
  <c r="H5" i="2"/>
  <c r="C5" i="2"/>
  <c r="H28" i="1" l="1"/>
  <c r="H51" i="1"/>
  <c r="H36" i="1"/>
  <c r="H21" i="1"/>
  <c r="H13" i="1"/>
  <c r="H16" i="1"/>
  <c r="H53" i="1"/>
  <c r="H20" i="1"/>
  <c r="H10" i="1"/>
  <c r="H29" i="1"/>
  <c r="H14" i="1"/>
  <c r="H35" i="1"/>
  <c r="H30" i="1"/>
  <c r="H24" i="1"/>
  <c r="E57" i="1"/>
  <c r="B7" i="2" s="1"/>
  <c r="H52" i="1"/>
  <c r="H50" i="1"/>
  <c r="H39" i="1"/>
  <c r="H19" i="1"/>
  <c r="H23" i="1"/>
  <c r="H31" i="1"/>
  <c r="H37" i="1"/>
  <c r="H11" i="1"/>
  <c r="H17" i="1"/>
  <c r="F57" i="1"/>
  <c r="E7" i="2" s="1"/>
  <c r="H38" i="1"/>
  <c r="G57" i="1"/>
  <c r="H7" i="2" s="1"/>
  <c r="H57" i="1" l="1"/>
  <c r="H61" i="1" s="1"/>
  <c r="H9" i="2"/>
</calcChain>
</file>

<file path=xl/sharedStrings.xml><?xml version="1.0" encoding="utf-8"?>
<sst xmlns="http://schemas.openxmlformats.org/spreadsheetml/2006/main" count="275" uniqueCount="132">
  <si>
    <t>Regular Term</t>
  </si>
  <si>
    <t>Summer Term</t>
  </si>
  <si>
    <t>Grand Totals</t>
  </si>
  <si>
    <t>MUNIS Code</t>
  </si>
  <si>
    <t xml:space="preserve">Activity </t>
  </si>
  <si>
    <t>Assist. Principal, extended time</t>
  </si>
  <si>
    <t>Certified Teachers, extended time</t>
  </si>
  <si>
    <t>Librarians, extended time</t>
  </si>
  <si>
    <t>ESS Bldg. Coordinators, extended time</t>
  </si>
  <si>
    <t>Secretaries, clerical assistants, extended time</t>
  </si>
  <si>
    <t>Supplementary books for ESS</t>
  </si>
  <si>
    <t>Software for ESS</t>
  </si>
  <si>
    <t>Instructional travel</t>
  </si>
  <si>
    <t>Contract busing</t>
  </si>
  <si>
    <t>TOTAL</t>
  </si>
  <si>
    <t>ESS SCHOOL ALLOCATION WORKSHEET</t>
  </si>
  <si>
    <t>School:</t>
  </si>
  <si>
    <t>Allocation Total:</t>
  </si>
  <si>
    <t>Budget Check:</t>
  </si>
  <si>
    <t>(If this number is not zero, please make the necessary corrections to the budget.)</t>
  </si>
  <si>
    <t>Incentives Check</t>
  </si>
  <si>
    <t>INSTRUCTIONS FOR</t>
  </si>
  <si>
    <t>Enter your school's name in cell B5.</t>
  </si>
  <si>
    <t>1.</t>
  </si>
  <si>
    <t>2.</t>
  </si>
  <si>
    <t>3.</t>
  </si>
  <si>
    <t>4.</t>
  </si>
  <si>
    <t>5.</t>
  </si>
  <si>
    <t>6.</t>
  </si>
  <si>
    <t>Transportation provided (yes, no, or partial)</t>
  </si>
  <si>
    <t>Projected # of Students to Serve</t>
  </si>
  <si>
    <t>Projected # of Instructional Aides</t>
  </si>
  <si>
    <t>Other Major Staff (describe)</t>
  </si>
  <si>
    <t>After School*</t>
  </si>
  <si>
    <t>Evening*</t>
  </si>
  <si>
    <t>Intercession*</t>
  </si>
  <si>
    <t>Saturday*</t>
  </si>
  <si>
    <t>Other Schedules (describe)</t>
  </si>
  <si>
    <t>*These five schedules (after school, before school, Saturday, evening, &amp; intersession) take place within the regular term</t>
  </si>
  <si>
    <t>ESS Program Report</t>
  </si>
  <si>
    <t>Budget for Regular Term:*</t>
  </si>
  <si>
    <t>Grades to Serve, e.g., P-6</t>
  </si>
  <si>
    <t>Projected # of Teachers</t>
  </si>
  <si>
    <t>Projected # of Student Tutors</t>
  </si>
  <si>
    <t>Extended Time Schedule</t>
  </si>
  <si>
    <t>Before School*</t>
  </si>
  <si>
    <t>ESS PROGRAM REPORT</t>
  </si>
  <si>
    <t>Your school's name and allocation will be automatically copied from the Allocation Worksheet.</t>
  </si>
  <si>
    <t>Enter the budget for the summer program in cell H7.</t>
  </si>
  <si>
    <t>Verify that the Budget Check number in cell H9 is zero.  If it is not zero, please make the appropriate changes to the regular term and/or summer term budget amounts.</t>
  </si>
  <si>
    <r>
      <t xml:space="preserve">Awards, incentives </t>
    </r>
    <r>
      <rPr>
        <i/>
        <sz val="10"/>
        <rFont val="Arial"/>
        <family val="2"/>
      </rPr>
      <t>(Limited to 2% of total allocation.)</t>
    </r>
  </si>
  <si>
    <t>Daytime</t>
  </si>
  <si>
    <t>Budget for Daytime:</t>
  </si>
  <si>
    <t>Budget for Summer Program:</t>
  </si>
  <si>
    <t>After entering the budget, verify that the Budget Check number in cell F42 is zero.  If it is not zero, please make the appropriate changes in the budget.</t>
  </si>
  <si>
    <t>After entering the budget, verify that the Incentives Check number in cell F48 is 2% or less.  If it is greater than 2%, please reduce the amount budgeted for supplies.</t>
  </si>
  <si>
    <t>Enter the budget for the Daytime program in cell B7.</t>
  </si>
  <si>
    <t>Enter the budget for the regular term in cell E7.</t>
  </si>
  <si>
    <t>Enter your school's allocation amount in cell F5.</t>
  </si>
  <si>
    <t>Enter the program data in cells B12 through H20.  Please keep in mind that the Program Report must match the Allocation Worksheet.  i.e.  If you budgeted for an instructional aide, you must list at least one instructional aide on the Program Report.</t>
  </si>
  <si>
    <t xml:space="preserve">Retired Daytime Teacher (Day Program) </t>
  </si>
  <si>
    <t>Counselor, extended time</t>
  </si>
  <si>
    <t>Instructional Asst, extended time</t>
  </si>
  <si>
    <t>Certified Teachers (Day Program)</t>
  </si>
  <si>
    <t>Medicare</t>
  </si>
  <si>
    <t>Work Comp</t>
  </si>
  <si>
    <t>FICA</t>
  </si>
  <si>
    <t>CERS</t>
  </si>
  <si>
    <t>(If this number is greater than 2%, please reduce the amount budgeted for the appropriate item.)</t>
  </si>
  <si>
    <t>Bus Tokens</t>
  </si>
  <si>
    <t>XXX = Location (or cost center number)</t>
  </si>
  <si>
    <t xml:space="preserve"> </t>
  </si>
  <si>
    <t>Open House/Parent Meetings</t>
  </si>
  <si>
    <t>KSBA Unemployment Insurance</t>
  </si>
  <si>
    <t>General Supplies</t>
  </si>
  <si>
    <t>Student/Peer Tutor Wages</t>
  </si>
  <si>
    <t>Classified Overtime Salary (Bus Drivers)</t>
  </si>
  <si>
    <r>
      <t xml:space="preserve">The Allocation Total </t>
    </r>
    <r>
      <rPr>
        <b/>
        <u/>
        <sz val="11"/>
        <rFont val="Arial"/>
        <family val="2"/>
      </rPr>
      <t>MUST MATCH</t>
    </r>
    <r>
      <rPr>
        <sz val="11"/>
        <rFont val="Arial"/>
        <family val="2"/>
      </rPr>
      <t xml:space="preserve"> the amount listed on the Flexible Focus Funds Summary Worksheet.</t>
    </r>
  </si>
  <si>
    <t>Daytime Supplies</t>
  </si>
  <si>
    <t>Snacks (Non-instructional), maximum $1 per student</t>
  </si>
  <si>
    <t>Educational Consultant</t>
  </si>
  <si>
    <t>Registration</t>
  </si>
  <si>
    <t>KTRS</t>
  </si>
  <si>
    <t>Return This Form by June 18, 2012</t>
  </si>
  <si>
    <t>School Name:</t>
  </si>
  <si>
    <t>Loc. #</t>
  </si>
  <si>
    <t>XXX2031</t>
  </si>
  <si>
    <t>XXX2059</t>
  </si>
  <si>
    <t>XXX2077</t>
  </si>
  <si>
    <t>XXX2115</t>
  </si>
  <si>
    <t>XXX2150</t>
  </si>
  <si>
    <t>XXX2167</t>
  </si>
  <si>
    <t>XXX2170</t>
  </si>
  <si>
    <t>XXX2794</t>
  </si>
  <si>
    <t>0222</t>
  </si>
  <si>
    <t>0231</t>
  </si>
  <si>
    <t>013183</t>
  </si>
  <si>
    <t>0221</t>
  </si>
  <si>
    <t>0232</t>
  </si>
  <si>
    <t>011039</t>
  </si>
  <si>
    <t>0253</t>
  </si>
  <si>
    <t>0260</t>
  </si>
  <si>
    <t>0610</t>
  </si>
  <si>
    <t>0322</t>
  </si>
  <si>
    <t>0338</t>
  </si>
  <si>
    <t>0581</t>
  </si>
  <si>
    <t>0616</t>
  </si>
  <si>
    <t>0643</t>
  </si>
  <si>
    <t>0650</t>
  </si>
  <si>
    <t>0674</t>
  </si>
  <si>
    <t>0896</t>
  </si>
  <si>
    <t>0140</t>
  </si>
  <si>
    <t>0514</t>
  </si>
  <si>
    <t>0519</t>
  </si>
  <si>
    <t>Funds become available for use on July 1.</t>
  </si>
  <si>
    <t>ALL FY17 FUNDS MUST BE SPENT TO ZERO BY AUGUST 1, 2017</t>
  </si>
  <si>
    <t xml:space="preserve"> ESS Allocation:</t>
  </si>
  <si>
    <t>PLEASE BE SURE TO COMPLETE BOTH TABS AT THE BOTTOM OF THIS WORKSHEET!</t>
  </si>
  <si>
    <t>ESS SCHOOL ALLOCATION WORKSHEET    Project #120D</t>
  </si>
  <si>
    <t>(NOTE:     FY18 Funds Available Until August 1, 2018)</t>
  </si>
  <si>
    <t>2016-2018</t>
  </si>
  <si>
    <t>2017-2018</t>
  </si>
  <si>
    <t>120D</t>
  </si>
  <si>
    <t>Enter the amount budgeted for each accounting code in columns titled Daytime, Regular Term, and Summer Term.</t>
  </si>
  <si>
    <t>THE WORKSHEETS MUST BE COMPLETED AND EMAILED TO KAREN.MOORE3@JEFFERSON.KYSCHOOLS.US BY February 27, 2017</t>
  </si>
  <si>
    <t>FY18 Funds become available for use on July 1.</t>
  </si>
  <si>
    <t>School Year 2017 - 2018</t>
  </si>
  <si>
    <t>Please e-mail all 3 Flex Focus Documents in 1 e-mail titled                                          (YOUR SCHOOL NAME) FY18 FFF</t>
  </si>
  <si>
    <t>011392</t>
  </si>
  <si>
    <t xml:space="preserve">WHEN BALANCED CLICK ON PROGRAM REPORT TAB &amp; COMPLETE </t>
  </si>
  <si>
    <t>July - Aug. Summer 2017</t>
  </si>
  <si>
    <t>June-Aug. Summer,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</si>
</sst>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22" x14ac:knownFonts="1">
    <font>
      <sz val="10"/>
      <name val="Arial"/>
    </font>
    <font>
      <b/>
      <sz val="12"/>
      <name val="Arial"/>
      <family val="2"/>
    </font>
    <font>
      <b/>
      <sz val="10"/>
      <name val="Arial"/>
      <family val="2"/>
    </font>
    <font>
      <sz val="10"/>
      <name val="Arial"/>
      <family val="2"/>
    </font>
    <font>
      <i/>
      <sz val="10"/>
      <name val="Arial"/>
      <family val="2"/>
    </font>
    <font>
      <i/>
      <sz val="8"/>
      <name val="Arial"/>
      <family val="2"/>
    </font>
    <font>
      <b/>
      <sz val="9"/>
      <name val="Arial"/>
      <family val="2"/>
    </font>
    <font>
      <sz val="9"/>
      <name val="Arial"/>
      <family val="2"/>
    </font>
    <font>
      <b/>
      <u/>
      <sz val="12"/>
      <name val="Arial"/>
      <family val="2"/>
    </font>
    <font>
      <b/>
      <sz val="11"/>
      <name val="Arial"/>
      <family val="2"/>
    </font>
    <font>
      <b/>
      <sz val="14"/>
      <name val="Arial"/>
      <family val="2"/>
    </font>
    <font>
      <sz val="11"/>
      <name val="Arial"/>
      <family val="2"/>
    </font>
    <font>
      <i/>
      <sz val="11"/>
      <name val="Arial"/>
      <family val="2"/>
    </font>
    <font>
      <b/>
      <u/>
      <sz val="11"/>
      <name val="Arial"/>
      <family val="2"/>
    </font>
    <font>
      <b/>
      <u/>
      <sz val="14"/>
      <color rgb="FFFF0000"/>
      <name val="Arial"/>
      <family val="2"/>
    </font>
    <font>
      <sz val="10"/>
      <color rgb="FFFF0000"/>
      <name val="Arial"/>
      <family val="2"/>
    </font>
    <font>
      <b/>
      <sz val="10"/>
      <color rgb="FFFF0000"/>
      <name val="Arial"/>
      <family val="2"/>
    </font>
    <font>
      <b/>
      <sz val="13"/>
      <color rgb="FFFF0000"/>
      <name val="Arial"/>
      <family val="2"/>
    </font>
    <font>
      <b/>
      <sz val="12"/>
      <color rgb="FFFF0000"/>
      <name val="Arial"/>
      <family val="2"/>
    </font>
    <font>
      <b/>
      <sz val="12"/>
      <color rgb="FF00B0F0"/>
      <name val="Arial"/>
      <family val="2"/>
    </font>
    <font>
      <b/>
      <sz val="11"/>
      <color rgb="FFFF0000"/>
      <name val="Arial"/>
      <family val="2"/>
    </font>
    <font>
      <sz val="11"/>
      <color rgb="FFFF0000"/>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88">
    <xf numFmtId="0" fontId="0" fillId="0" borderId="0" xfId="0"/>
    <xf numFmtId="0" fontId="1" fillId="0" borderId="0" xfId="0" applyFont="1"/>
    <xf numFmtId="0" fontId="0" fillId="0" borderId="0" xfId="0" applyAlignment="1"/>
    <xf numFmtId="0" fontId="1" fillId="0" borderId="0" xfId="0" applyFont="1" applyAlignment="1">
      <alignment horizontal="right"/>
    </xf>
    <xf numFmtId="0" fontId="2" fillId="0" borderId="0" xfId="0" applyFont="1" applyAlignment="1">
      <alignment horizontal="right"/>
    </xf>
    <xf numFmtId="38" fontId="1" fillId="0" borderId="1" xfId="0" applyNumberFormat="1" applyFont="1" applyBorder="1" applyAlignment="1" applyProtection="1">
      <alignment horizontal="right"/>
      <protection locked="0"/>
    </xf>
    <xf numFmtId="0" fontId="1" fillId="0" borderId="1" xfId="0" applyFont="1" applyBorder="1" applyAlignment="1" applyProtection="1">
      <alignment horizontal="left"/>
      <protection locked="0"/>
    </xf>
    <xf numFmtId="0" fontId="3" fillId="0" borderId="0" xfId="0" applyFont="1"/>
    <xf numFmtId="38" fontId="3" fillId="0" borderId="0" xfId="0" applyNumberFormat="1" applyFont="1"/>
    <xf numFmtId="0" fontId="5" fillId="0" borderId="0" xfId="0" applyFont="1"/>
    <xf numFmtId="0" fontId="7" fillId="0" borderId="0" xfId="0" applyFont="1"/>
    <xf numFmtId="0" fontId="2" fillId="0" borderId="0" xfId="0" applyFont="1"/>
    <xf numFmtId="0" fontId="2" fillId="0" borderId="1" xfId="0" applyFont="1" applyBorder="1"/>
    <xf numFmtId="0" fontId="10" fillId="0" borderId="0" xfId="0" applyFont="1"/>
    <xf numFmtId="0" fontId="2" fillId="0" borderId="0" xfId="0" applyFont="1" applyBorder="1" applyProtection="1">
      <protection locked="0"/>
    </xf>
    <xf numFmtId="0" fontId="2" fillId="0" borderId="0" xfId="0" applyFont="1" applyBorder="1" applyProtection="1"/>
    <xf numFmtId="0" fontId="11" fillId="0" borderId="0" xfId="0" applyFont="1"/>
    <xf numFmtId="49" fontId="11" fillId="0" borderId="0" xfId="0" applyNumberFormat="1" applyFont="1" applyAlignment="1">
      <alignment horizontal="right" vertical="top"/>
    </xf>
    <xf numFmtId="0" fontId="11" fillId="0" borderId="0" xfId="0" applyFont="1" applyAlignment="1">
      <alignment wrapText="1"/>
    </xf>
    <xf numFmtId="49" fontId="11" fillId="0" borderId="0" xfId="0" applyNumberFormat="1" applyFont="1"/>
    <xf numFmtId="49" fontId="11" fillId="0" borderId="0" xfId="0" applyNumberFormat="1" applyFont="1" applyAlignment="1">
      <alignment vertical="top"/>
    </xf>
    <xf numFmtId="49" fontId="11" fillId="0" borderId="2" xfId="0" applyNumberFormat="1" applyFont="1" applyBorder="1" applyAlignment="1" applyProtection="1">
      <alignment horizontal="center" vertical="center" wrapText="1"/>
      <protection locked="0"/>
    </xf>
    <xf numFmtId="38" fontId="11" fillId="0" borderId="2" xfId="0" applyNumberFormat="1" applyFont="1" applyBorder="1" applyAlignment="1" applyProtection="1">
      <alignment horizontal="center" vertical="center" wrapText="1"/>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0" fontId="9" fillId="0" borderId="6" xfId="0" applyFont="1" applyBorder="1" applyAlignment="1"/>
    <xf numFmtId="0" fontId="9" fillId="0" borderId="5" xfId="0" applyFont="1" applyBorder="1" applyAlignment="1"/>
    <xf numFmtId="0" fontId="9" fillId="0" borderId="3" xfId="0" applyFont="1" applyBorder="1" applyAlignment="1"/>
    <xf numFmtId="0" fontId="9" fillId="0" borderId="6" xfId="0" applyFont="1" applyBorder="1" applyAlignment="1">
      <alignment horizontal="right"/>
    </xf>
    <xf numFmtId="49" fontId="11" fillId="0" borderId="2" xfId="0" applyNumberFormat="1" applyFont="1" applyBorder="1" applyAlignment="1" applyProtection="1">
      <alignment vertical="center" wrapText="1"/>
      <protection locked="0"/>
    </xf>
    <xf numFmtId="0" fontId="8" fillId="0" borderId="0" xfId="0" applyFont="1" applyAlignment="1">
      <alignment horizontal="center"/>
    </xf>
    <xf numFmtId="38" fontId="2" fillId="0" borderId="0" xfId="0" applyNumberFormat="1" applyFont="1" applyBorder="1" applyProtection="1"/>
    <xf numFmtId="0" fontId="2" fillId="0" borderId="0" xfId="0" applyFont="1" applyBorder="1" applyAlignment="1" applyProtection="1">
      <alignment horizontal="right"/>
    </xf>
    <xf numFmtId="0" fontId="6" fillId="0" borderId="2" xfId="0" applyFont="1" applyBorder="1" applyAlignment="1">
      <alignment horizontal="center" vertical="top" wrapText="1"/>
    </xf>
    <xf numFmtId="0" fontId="6" fillId="0" borderId="2" xfId="0" applyFont="1" applyBorder="1" applyAlignment="1">
      <alignment horizontal="left" vertical="top" wrapText="1"/>
    </xf>
    <xf numFmtId="0" fontId="7" fillId="0" borderId="2" xfId="0" applyFont="1" applyBorder="1" applyAlignment="1">
      <alignment horizontal="left" vertical="center" wrapText="1"/>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vertical="center" wrapText="1"/>
      <protection locked="0"/>
    </xf>
    <xf numFmtId="0" fontId="9" fillId="0" borderId="0" xfId="0" applyFont="1" applyBorder="1" applyAlignment="1"/>
    <xf numFmtId="0" fontId="9" fillId="0" borderId="0" xfId="0" applyFont="1" applyBorder="1" applyAlignment="1">
      <alignment horizontal="right"/>
    </xf>
    <xf numFmtId="0" fontId="9" fillId="0" borderId="5" xfId="0" applyFont="1" applyBorder="1" applyAlignment="1">
      <alignment horizontal="left"/>
    </xf>
    <xf numFmtId="0" fontId="1" fillId="0" borderId="0" xfId="0" applyFont="1" applyBorder="1" applyAlignment="1">
      <alignment horizontal="right"/>
    </xf>
    <xf numFmtId="0" fontId="1" fillId="0" borderId="0" xfId="0" applyFont="1" applyBorder="1"/>
    <xf numFmtId="164" fontId="3" fillId="0" borderId="0" xfId="0" applyNumberFormat="1" applyFont="1" applyAlignment="1"/>
    <xf numFmtId="164" fontId="3" fillId="0" borderId="0" xfId="0" applyNumberFormat="1" applyFont="1"/>
    <xf numFmtId="164" fontId="9" fillId="0" borderId="0" xfId="0" applyNumberFormat="1" applyFont="1" applyBorder="1" applyAlignment="1" applyProtection="1">
      <alignment horizontal="right"/>
    </xf>
    <xf numFmtId="164" fontId="11" fillId="0" borderId="0" xfId="0" applyNumberFormat="1" applyFont="1"/>
    <xf numFmtId="164" fontId="9" fillId="0" borderId="0" xfId="0" applyNumberFormat="1" applyFont="1" applyAlignment="1">
      <alignment horizontal="right"/>
    </xf>
    <xf numFmtId="164" fontId="9" fillId="0" borderId="0" xfId="0" applyNumberFormat="1" applyFont="1"/>
    <xf numFmtId="164" fontId="12" fillId="0" borderId="0" xfId="0" applyNumberFormat="1" applyFont="1" applyAlignment="1">
      <alignment horizontal="right"/>
    </xf>
    <xf numFmtId="38" fontId="2" fillId="0" borderId="1" xfId="0" applyNumberFormat="1" applyFont="1" applyBorder="1"/>
    <xf numFmtId="38" fontId="9" fillId="0" borderId="6" xfId="0" applyNumberFormat="1" applyFont="1" applyBorder="1" applyAlignment="1" applyProtection="1">
      <protection locked="0"/>
    </xf>
    <xf numFmtId="38" fontId="9" fillId="0" borderId="6" xfId="0" applyNumberFormat="1" applyFont="1" applyBorder="1" applyAlignment="1" applyProtection="1">
      <alignment horizontal="right"/>
      <protection locked="0"/>
    </xf>
    <xf numFmtId="38" fontId="9" fillId="0" borderId="6" xfId="0" applyNumberFormat="1" applyFont="1" applyBorder="1" applyAlignment="1" applyProtection="1">
      <alignment horizontal="right"/>
    </xf>
    <xf numFmtId="38" fontId="9" fillId="0" borderId="6" xfId="0" applyNumberFormat="1" applyFont="1" applyBorder="1" applyAlignment="1" applyProtection="1"/>
    <xf numFmtId="38" fontId="9" fillId="0" borderId="3" xfId="0" applyNumberFormat="1" applyFont="1" applyBorder="1" applyAlignment="1"/>
    <xf numFmtId="38" fontId="9" fillId="0" borderId="3" xfId="0" applyNumberFormat="1" applyFont="1" applyBorder="1" applyAlignment="1">
      <alignment horizontal="right"/>
    </xf>
    <xf numFmtId="38" fontId="9" fillId="0" borderId="3" xfId="0" applyNumberFormat="1" applyFont="1" applyBorder="1" applyAlignment="1" applyProtection="1">
      <alignment horizontal="right"/>
    </xf>
    <xf numFmtId="38" fontId="9" fillId="0" borderId="0" xfId="0" applyNumberFormat="1" applyFont="1"/>
    <xf numFmtId="38" fontId="2" fillId="0" borderId="1" xfId="0" applyNumberFormat="1" applyFont="1" applyBorder="1" applyProtection="1">
      <protection locked="0"/>
    </xf>
    <xf numFmtId="0" fontId="15" fillId="0" borderId="0" xfId="0" applyFont="1"/>
    <xf numFmtId="0" fontId="10" fillId="0" borderId="0" xfId="0" applyFont="1" applyBorder="1"/>
    <xf numFmtId="0" fontId="1" fillId="0" borderId="0" xfId="0" applyFont="1" applyBorder="1" applyAlignment="1" applyProtection="1">
      <alignment horizontal="right"/>
      <protection locked="0"/>
    </xf>
    <xf numFmtId="0" fontId="1" fillId="0" borderId="0" xfId="0" applyFont="1" applyAlignment="1">
      <alignment horizontal="center"/>
    </xf>
    <xf numFmtId="0" fontId="11" fillId="0" borderId="0" xfId="0" applyFont="1" applyAlignment="1"/>
    <xf numFmtId="0" fontId="14" fillId="0" borderId="0" xfId="0" applyFont="1" applyAlignment="1"/>
    <xf numFmtId="0" fontId="9" fillId="0" borderId="6" xfId="0" applyFont="1" applyBorder="1" applyAlignment="1">
      <alignment horizontal="left"/>
    </xf>
    <xf numFmtId="49" fontId="9" fillId="0" borderId="6" xfId="0" applyNumberFormat="1" applyFont="1" applyBorder="1" applyAlignment="1">
      <alignment horizontal="left"/>
    </xf>
    <xf numFmtId="49" fontId="9" fillId="0" borderId="5" xfId="0" applyNumberFormat="1" applyFont="1" applyBorder="1" applyAlignment="1">
      <alignment horizontal="left"/>
    </xf>
    <xf numFmtId="0" fontId="20" fillId="0" borderId="0" xfId="0" applyFont="1" applyAlignment="1">
      <alignment horizontal="center"/>
    </xf>
    <xf numFmtId="0" fontId="18" fillId="0" borderId="0" xfId="0" applyFont="1"/>
    <xf numFmtId="0" fontId="18" fillId="0" borderId="0" xfId="0" applyFont="1" applyAlignment="1">
      <alignment horizontal="left" vertical="center"/>
    </xf>
    <xf numFmtId="0" fontId="1" fillId="0" borderId="0" xfId="0" applyFont="1" applyAlignment="1">
      <alignment horizontal="center"/>
    </xf>
    <xf numFmtId="0" fontId="1" fillId="0" borderId="0" xfId="0" applyFont="1" applyAlignment="1"/>
    <xf numFmtId="0" fontId="20" fillId="2" borderId="0" xfId="0" applyFont="1" applyFill="1"/>
    <xf numFmtId="0" fontId="19" fillId="0" borderId="0" xfId="0" applyFont="1" applyAlignment="1">
      <alignment horizontal="center" vertical="center" wrapText="1"/>
    </xf>
    <xf numFmtId="49" fontId="9" fillId="0" borderId="6" xfId="0" quotePrefix="1" applyNumberFormat="1" applyFont="1" applyBorder="1" applyAlignment="1">
      <alignment horizontal="left"/>
    </xf>
    <xf numFmtId="0" fontId="17" fillId="0" borderId="0" xfId="0" applyFont="1" applyAlignment="1">
      <alignment horizontal="center" wrapText="1"/>
    </xf>
    <xf numFmtId="0" fontId="10" fillId="0" borderId="0" xfId="0" applyFont="1" applyAlignment="1">
      <alignment horizontal="center"/>
    </xf>
    <xf numFmtId="0" fontId="18" fillId="0" borderId="0" xfId="0" applyFont="1" applyAlignment="1">
      <alignment horizontal="center"/>
    </xf>
    <xf numFmtId="49" fontId="1" fillId="0" borderId="0" xfId="0" applyNumberFormat="1" applyFont="1" applyAlignment="1">
      <alignment horizontal="center"/>
    </xf>
    <xf numFmtId="0" fontId="16" fillId="0" borderId="0" xfId="0" applyFont="1" applyAlignment="1">
      <alignment horizontal="center"/>
    </xf>
    <xf numFmtId="0" fontId="1" fillId="0" borderId="0" xfId="0" applyFont="1" applyAlignment="1">
      <alignment horizontal="center"/>
    </xf>
    <xf numFmtId="164" fontId="21" fillId="0" borderId="0" xfId="0" applyNumberFormat="1" applyFont="1" applyAlignment="1">
      <alignment horizontal="center" wrapText="1"/>
    </xf>
    <xf numFmtId="0" fontId="10" fillId="0" borderId="0" xfId="0" applyFont="1" applyBorder="1" applyAlignment="1">
      <alignment horizontal="center"/>
    </xf>
    <xf numFmtId="0" fontId="1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581025</xdr:colOff>
      <xdr:row>0</xdr:row>
      <xdr:rowOff>0</xdr:rowOff>
    </xdr:from>
    <xdr:to>
      <xdr:col>5</xdr:col>
      <xdr:colOff>209550</xdr:colOff>
      <xdr:row>0</xdr:row>
      <xdr:rowOff>0</xdr:rowOff>
    </xdr:to>
    <xdr:sp macro="" textlink="">
      <xdr:nvSpPr>
        <xdr:cNvPr id="2049" name="Line 1"/>
        <xdr:cNvSpPr>
          <a:spLocks noChangeShapeType="1"/>
        </xdr:cNvSpPr>
      </xdr:nvSpPr>
      <xdr:spPr bwMode="auto">
        <a:xfrm>
          <a:off x="2943225" y="0"/>
          <a:ext cx="2362200" cy="0"/>
        </a:xfrm>
        <a:prstGeom prst="line">
          <a:avLst/>
        </a:prstGeom>
        <a:noFill/>
        <a:ln w="9525">
          <a:solidFill>
            <a:srgbClr val="000000"/>
          </a:solidFill>
          <a:round/>
          <a:headEnd/>
          <a:tailEnd/>
        </a:ln>
      </xdr:spPr>
    </xdr:sp>
    <xdr:clientData/>
  </xdr:twoCellAnchor>
  <xdr:twoCellAnchor>
    <xdr:from>
      <xdr:col>11</xdr:col>
      <xdr:colOff>352425</xdr:colOff>
      <xdr:row>0</xdr:row>
      <xdr:rowOff>0</xdr:rowOff>
    </xdr:from>
    <xdr:to>
      <xdr:col>13</xdr:col>
      <xdr:colOff>504825</xdr:colOff>
      <xdr:row>0</xdr:row>
      <xdr:rowOff>0</xdr:rowOff>
    </xdr:to>
    <xdr:sp macro="" textlink="">
      <xdr:nvSpPr>
        <xdr:cNvPr id="2050" name="Line 2"/>
        <xdr:cNvSpPr>
          <a:spLocks noChangeShapeType="1"/>
        </xdr:cNvSpPr>
      </xdr:nvSpPr>
      <xdr:spPr bwMode="auto">
        <a:xfrm>
          <a:off x="11125200" y="0"/>
          <a:ext cx="1371600" cy="0"/>
        </a:xfrm>
        <a:prstGeom prst="line">
          <a:avLst/>
        </a:prstGeom>
        <a:noFill/>
        <a:ln w="9525">
          <a:solidFill>
            <a:srgbClr val="000000"/>
          </a:solidFill>
          <a:round/>
          <a:headEnd/>
          <a:tailEnd/>
        </a:ln>
      </xdr:spPr>
    </xdr:sp>
    <xdr:clientData/>
  </xdr:twoCellAnchor>
  <xdr:twoCellAnchor>
    <xdr:from>
      <xdr:col>11</xdr:col>
      <xdr:colOff>352425</xdr:colOff>
      <xdr:row>0</xdr:row>
      <xdr:rowOff>0</xdr:rowOff>
    </xdr:from>
    <xdr:to>
      <xdr:col>13</xdr:col>
      <xdr:colOff>504825</xdr:colOff>
      <xdr:row>0</xdr:row>
      <xdr:rowOff>0</xdr:rowOff>
    </xdr:to>
    <xdr:sp macro="" textlink="">
      <xdr:nvSpPr>
        <xdr:cNvPr id="2051" name="Line 4"/>
        <xdr:cNvSpPr>
          <a:spLocks noChangeShapeType="1"/>
        </xdr:cNvSpPr>
      </xdr:nvSpPr>
      <xdr:spPr bwMode="auto">
        <a:xfrm>
          <a:off x="11125200" y="0"/>
          <a:ext cx="1371600" cy="0"/>
        </a:xfrm>
        <a:prstGeom prst="line">
          <a:avLst/>
        </a:prstGeom>
        <a:noFill/>
        <a:ln w="9525">
          <a:solidFill>
            <a:srgbClr val="000000"/>
          </a:solidFill>
          <a:round/>
          <a:headEnd/>
          <a:tailEnd/>
        </a:ln>
      </xdr:spPr>
    </xdr:sp>
    <xdr:clientData/>
  </xdr:twoCellAnchor>
  <xdr:twoCellAnchor>
    <xdr:from>
      <xdr:col>0</xdr:col>
      <xdr:colOff>552450</xdr:colOff>
      <xdr:row>0</xdr:row>
      <xdr:rowOff>0</xdr:rowOff>
    </xdr:from>
    <xdr:to>
      <xdr:col>5</xdr:col>
      <xdr:colOff>238125</xdr:colOff>
      <xdr:row>0</xdr:row>
      <xdr:rowOff>0</xdr:rowOff>
    </xdr:to>
    <xdr:sp macro="" textlink="">
      <xdr:nvSpPr>
        <xdr:cNvPr id="2052" name="Line 3"/>
        <xdr:cNvSpPr>
          <a:spLocks noChangeShapeType="1"/>
        </xdr:cNvSpPr>
      </xdr:nvSpPr>
      <xdr:spPr bwMode="auto">
        <a:xfrm>
          <a:off x="552450" y="0"/>
          <a:ext cx="47815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abSelected="1" zoomScale="75" workbookViewId="0">
      <selection activeCell="A4" sqref="A4:C4"/>
    </sheetView>
  </sheetViews>
  <sheetFormatPr defaultRowHeight="13.8" x14ac:dyDescent="0.25"/>
  <cols>
    <col min="1" max="1" width="3.33203125" style="16" customWidth="1"/>
    <col min="2" max="2" width="1.109375" style="16" customWidth="1"/>
    <col min="3" max="3" width="91.88671875" style="16" customWidth="1"/>
    <col min="4" max="4" width="9.109375" style="16"/>
  </cols>
  <sheetData>
    <row r="1" spans="1:5" ht="17.399999999999999" x14ac:dyDescent="0.3">
      <c r="A1" s="80" t="s">
        <v>21</v>
      </c>
      <c r="B1" s="80"/>
      <c r="C1" s="80"/>
    </row>
    <row r="2" spans="1:5" ht="15.6" x14ac:dyDescent="0.3">
      <c r="C2" s="74" t="s">
        <v>15</v>
      </c>
      <c r="D2" s="75"/>
      <c r="E2" s="75"/>
    </row>
    <row r="4" spans="1:5" ht="15.6" x14ac:dyDescent="0.3">
      <c r="A4" s="81" t="s">
        <v>114</v>
      </c>
      <c r="B4" s="81"/>
      <c r="C4" s="81"/>
    </row>
    <row r="5" spans="1:5" x14ac:dyDescent="0.25">
      <c r="C5" s="71"/>
    </row>
    <row r="6" spans="1:5" x14ac:dyDescent="0.25">
      <c r="A6" s="17" t="s">
        <v>23</v>
      </c>
      <c r="C6" s="18" t="s">
        <v>22</v>
      </c>
    </row>
    <row r="7" spans="1:5" ht="6.9" customHeight="1" x14ac:dyDescent="0.25">
      <c r="A7" s="17"/>
      <c r="C7" s="18"/>
    </row>
    <row r="8" spans="1:5" x14ac:dyDescent="0.25">
      <c r="A8" s="17" t="s">
        <v>24</v>
      </c>
      <c r="C8" s="18" t="s">
        <v>58</v>
      </c>
    </row>
    <row r="9" spans="1:5" ht="6.9" customHeight="1" x14ac:dyDescent="0.25">
      <c r="A9" s="17"/>
      <c r="C9" s="18"/>
    </row>
    <row r="10" spans="1:5" ht="27.6" x14ac:dyDescent="0.25">
      <c r="A10" s="17" t="s">
        <v>25</v>
      </c>
      <c r="C10" s="18" t="s">
        <v>123</v>
      </c>
    </row>
    <row r="11" spans="1:5" ht="6.9" customHeight="1" x14ac:dyDescent="0.25">
      <c r="A11" s="17"/>
      <c r="C11" s="18"/>
    </row>
    <row r="12" spans="1:5" ht="27.6" x14ac:dyDescent="0.25">
      <c r="A12" s="17" t="s">
        <v>26</v>
      </c>
      <c r="C12" s="18" t="s">
        <v>54</v>
      </c>
    </row>
    <row r="13" spans="1:5" ht="6.9" customHeight="1" x14ac:dyDescent="0.25">
      <c r="A13" s="17"/>
      <c r="C13" s="18"/>
    </row>
    <row r="14" spans="1:5" ht="27.6" x14ac:dyDescent="0.25">
      <c r="A14" s="17" t="s">
        <v>27</v>
      </c>
      <c r="C14" s="18" t="s">
        <v>55</v>
      </c>
    </row>
    <row r="15" spans="1:5" ht="6.9" customHeight="1" x14ac:dyDescent="0.25">
      <c r="A15" s="17"/>
      <c r="C15" s="18"/>
    </row>
    <row r="16" spans="1:5" x14ac:dyDescent="0.25">
      <c r="A16" s="19"/>
      <c r="C16" s="18"/>
    </row>
    <row r="17" spans="1:3" x14ac:dyDescent="0.25">
      <c r="A17" s="19"/>
      <c r="C17" s="18"/>
    </row>
    <row r="18" spans="1:3" ht="15.6" x14ac:dyDescent="0.3">
      <c r="A18" s="82" t="s">
        <v>46</v>
      </c>
      <c r="B18" s="82"/>
      <c r="C18" s="82"/>
    </row>
    <row r="19" spans="1:3" x14ac:dyDescent="0.25">
      <c r="A19" s="19"/>
      <c r="C19" s="18"/>
    </row>
    <row r="20" spans="1:3" x14ac:dyDescent="0.25">
      <c r="A20" s="20" t="s">
        <v>23</v>
      </c>
      <c r="C20" s="18" t="s">
        <v>47</v>
      </c>
    </row>
    <row r="21" spans="1:3" ht="6.9" customHeight="1" x14ac:dyDescent="0.25">
      <c r="A21" s="20"/>
      <c r="C21" s="18"/>
    </row>
    <row r="22" spans="1:3" ht="14.25" customHeight="1" x14ac:dyDescent="0.25">
      <c r="A22" s="20" t="s">
        <v>24</v>
      </c>
      <c r="C22" s="18" t="s">
        <v>56</v>
      </c>
    </row>
    <row r="23" spans="1:3" ht="6.9" customHeight="1" x14ac:dyDescent="0.25">
      <c r="A23" s="20"/>
      <c r="C23" s="18"/>
    </row>
    <row r="24" spans="1:3" x14ac:dyDescent="0.25">
      <c r="A24" s="20" t="s">
        <v>25</v>
      </c>
      <c r="C24" s="16" t="s">
        <v>57</v>
      </c>
    </row>
    <row r="25" spans="1:3" ht="6.9" customHeight="1" x14ac:dyDescent="0.25">
      <c r="A25" s="20"/>
    </row>
    <row r="26" spans="1:3" x14ac:dyDescent="0.25">
      <c r="A26" s="20" t="s">
        <v>26</v>
      </c>
      <c r="C26" s="16" t="s">
        <v>48</v>
      </c>
    </row>
    <row r="27" spans="1:3" ht="6.9" customHeight="1" x14ac:dyDescent="0.25">
      <c r="A27" s="20"/>
    </row>
    <row r="28" spans="1:3" ht="27.6" x14ac:dyDescent="0.25">
      <c r="A28" s="20" t="s">
        <v>27</v>
      </c>
      <c r="C28" s="18" t="s">
        <v>49</v>
      </c>
    </row>
    <row r="29" spans="1:3" ht="6.9" customHeight="1" x14ac:dyDescent="0.25">
      <c r="A29" s="20"/>
      <c r="C29" s="18"/>
    </row>
    <row r="30" spans="1:3" ht="41.4" x14ac:dyDescent="0.25">
      <c r="A30" s="20" t="s">
        <v>28</v>
      </c>
      <c r="C30" s="18" t="s">
        <v>59</v>
      </c>
    </row>
    <row r="31" spans="1:3" x14ac:dyDescent="0.25">
      <c r="A31" s="20"/>
      <c r="C31" s="18"/>
    </row>
    <row r="32" spans="1:3" x14ac:dyDescent="0.25">
      <c r="A32" s="20"/>
      <c r="C32" s="18"/>
    </row>
    <row r="33" spans="1:3" x14ac:dyDescent="0.25">
      <c r="C33" s="76" t="s">
        <v>117</v>
      </c>
    </row>
    <row r="34" spans="1:3" ht="55.2" customHeight="1" x14ac:dyDescent="0.3">
      <c r="A34" s="79" t="s">
        <v>124</v>
      </c>
      <c r="B34" s="79"/>
      <c r="C34" s="79"/>
    </row>
    <row r="35" spans="1:3" ht="33" customHeight="1" x14ac:dyDescent="0.25">
      <c r="A35" s="18"/>
      <c r="B35" s="18"/>
      <c r="C35" s="77" t="s">
        <v>127</v>
      </c>
    </row>
    <row r="36" spans="1:3" ht="21.6" customHeight="1" x14ac:dyDescent="0.25"/>
  </sheetData>
  <sheetProtection algorithmName="SHA-512" hashValue="aCZOBn3cAUehY/PRZUviZy3gXNIaz0GPTXMCP+Mtfs+NcM7kNrvQQ10T8et5Mxzy/h+6qnZN5EWWbm3wnDO55g==" saltValue="7no23lfRJpJMSe0OxIAbHQ==" spinCount="100000" sheet="1" objects="1" scenarios="1"/>
  <mergeCells count="4">
    <mergeCell ref="A34:C34"/>
    <mergeCell ref="A1:C1"/>
    <mergeCell ref="A4:C4"/>
    <mergeCell ref="A18:C18"/>
  </mergeCells>
  <phoneticPr fontId="0" type="noConversion"/>
  <pageMargins left="0.5" right="0.5" top="0.5" bottom="0.25" header="0.5" footer="0.5"/>
  <pageSetup orientation="portrait" verticalDpi="598"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Normal="100" zoomScaleSheetLayoutView="75" workbookViewId="0">
      <selection activeCell="D5" sqref="D5"/>
    </sheetView>
  </sheetViews>
  <sheetFormatPr defaultRowHeight="13.2" x14ac:dyDescent="0.25"/>
  <cols>
    <col min="1" max="1" width="11.88671875" style="7" customWidth="1"/>
    <col min="2" max="2" width="9.33203125" style="7" customWidth="1"/>
    <col min="3" max="3" width="6.6640625" style="7" customWidth="1"/>
    <col min="4" max="4" width="58.33203125" style="7" customWidth="1"/>
    <col min="5" max="6" width="15.6640625" style="7" customWidth="1"/>
    <col min="7" max="7" width="20.6640625" style="7" customWidth="1"/>
    <col min="8" max="8" width="15.6640625" style="7" customWidth="1"/>
    <col min="9" max="9" width="9.109375" style="7"/>
  </cols>
  <sheetData>
    <row r="1" spans="1:9" s="1" customFormat="1" ht="15.6" x14ac:dyDescent="0.3">
      <c r="A1" s="84" t="s">
        <v>118</v>
      </c>
      <c r="B1" s="84"/>
      <c r="C1" s="84"/>
      <c r="D1" s="84"/>
      <c r="E1" s="84"/>
      <c r="F1" s="84"/>
      <c r="G1" s="84"/>
      <c r="H1" s="84"/>
    </row>
    <row r="2" spans="1:9" s="1" customFormat="1" ht="15.6" x14ac:dyDescent="0.3">
      <c r="A2" s="84" t="s">
        <v>119</v>
      </c>
      <c r="B2" s="84"/>
      <c r="C2" s="84"/>
      <c r="D2" s="84"/>
      <c r="E2" s="84"/>
      <c r="F2" s="84"/>
      <c r="G2" s="84"/>
      <c r="H2" s="84"/>
    </row>
    <row r="3" spans="1:9" s="1" customFormat="1" ht="15.6" x14ac:dyDescent="0.3">
      <c r="D3" s="81" t="s">
        <v>115</v>
      </c>
      <c r="E3" s="81"/>
      <c r="F3" s="81"/>
    </row>
    <row r="4" spans="1:9" s="1" customFormat="1" ht="15.6" x14ac:dyDescent="0.3">
      <c r="D4" s="71" t="s">
        <v>125</v>
      </c>
    </row>
    <row r="5" spans="1:9" s="1" customFormat="1" ht="15.6" x14ac:dyDescent="0.3">
      <c r="A5" s="84" t="s">
        <v>84</v>
      </c>
      <c r="B5" s="84"/>
      <c r="C5" s="3"/>
      <c r="D5" s="6"/>
      <c r="E5" s="64" t="s">
        <v>85</v>
      </c>
      <c r="F5" s="6"/>
      <c r="G5" s="3" t="s">
        <v>17</v>
      </c>
      <c r="H5" s="5"/>
    </row>
    <row r="6" spans="1:9" ht="15.6" x14ac:dyDescent="0.3">
      <c r="A6" s="65"/>
      <c r="B6" s="65"/>
      <c r="C6" s="65"/>
    </row>
    <row r="7" spans="1:9" ht="13.8" x14ac:dyDescent="0.25">
      <c r="A7" s="23" t="s">
        <v>3</v>
      </c>
      <c r="B7" s="24"/>
      <c r="C7" s="24"/>
      <c r="D7" s="24" t="s">
        <v>4</v>
      </c>
      <c r="E7" s="24" t="s">
        <v>51</v>
      </c>
      <c r="F7" s="24" t="s">
        <v>0</v>
      </c>
      <c r="G7" s="24" t="s">
        <v>1</v>
      </c>
      <c r="H7" s="24" t="s">
        <v>2</v>
      </c>
    </row>
    <row r="8" spans="1:9" ht="13.8" x14ac:dyDescent="0.25">
      <c r="A8" s="25"/>
      <c r="B8" s="26"/>
      <c r="C8" s="26"/>
      <c r="D8" s="26"/>
      <c r="E8" s="26" t="s">
        <v>120</v>
      </c>
      <c r="F8" s="26" t="s">
        <v>121</v>
      </c>
      <c r="G8" s="26" t="s">
        <v>121</v>
      </c>
      <c r="H8" s="26" t="s">
        <v>121</v>
      </c>
    </row>
    <row r="9" spans="1:9" s="2" customFormat="1" ht="13.8" x14ac:dyDescent="0.25">
      <c r="A9" s="42" t="s">
        <v>86</v>
      </c>
      <c r="B9" s="78" t="s">
        <v>128</v>
      </c>
      <c r="C9" s="68" t="s">
        <v>122</v>
      </c>
      <c r="D9" s="27" t="s">
        <v>61</v>
      </c>
      <c r="E9" s="53">
        <v>0</v>
      </c>
      <c r="F9" s="54">
        <v>0</v>
      </c>
      <c r="G9" s="54">
        <v>0</v>
      </c>
      <c r="H9" s="55">
        <f t="shared" ref="H9:H15" si="0">E9+F9+G9</f>
        <v>0</v>
      </c>
      <c r="I9" s="45"/>
    </row>
    <row r="10" spans="1:9" s="2" customFormat="1" ht="13.8" x14ac:dyDescent="0.25">
      <c r="A10" s="42" t="s">
        <v>86</v>
      </c>
      <c r="B10" s="69" t="s">
        <v>94</v>
      </c>
      <c r="C10" s="68" t="s">
        <v>122</v>
      </c>
      <c r="D10" s="27" t="s">
        <v>64</v>
      </c>
      <c r="E10" s="56">
        <f>ROUND(SUM(E9*1.55%),0)</f>
        <v>0</v>
      </c>
      <c r="F10" s="56">
        <f>ROUND(SUM(F9*1.55%),0)</f>
        <v>0</v>
      </c>
      <c r="G10" s="56">
        <f>ROUND(SUM(G9*1.55%),0)</f>
        <v>0</v>
      </c>
      <c r="H10" s="55">
        <f t="shared" si="0"/>
        <v>0</v>
      </c>
      <c r="I10" s="45"/>
    </row>
    <row r="11" spans="1:9" s="2" customFormat="1" ht="13.8" x14ac:dyDescent="0.25">
      <c r="A11" s="42" t="s">
        <v>86</v>
      </c>
      <c r="B11" s="69" t="s">
        <v>95</v>
      </c>
      <c r="C11" s="68" t="s">
        <v>122</v>
      </c>
      <c r="D11" s="27" t="s">
        <v>82</v>
      </c>
      <c r="E11" s="56">
        <f>ROUND(SUM(E9*0.009),0)</f>
        <v>0</v>
      </c>
      <c r="F11" s="56">
        <f>ROUND(SUM(F9*0.009),0)</f>
        <v>0</v>
      </c>
      <c r="G11" s="56">
        <f>ROUND(SUM(G9*0.009),0)</f>
        <v>0</v>
      </c>
      <c r="H11" s="55">
        <f t="shared" si="0"/>
        <v>0</v>
      </c>
      <c r="I11" s="45"/>
    </row>
    <row r="12" spans="1:9" s="2" customFormat="1" ht="13.8" x14ac:dyDescent="0.25">
      <c r="A12" s="42" t="s">
        <v>87</v>
      </c>
      <c r="B12" s="78" t="s">
        <v>128</v>
      </c>
      <c r="C12" s="68" t="s">
        <v>122</v>
      </c>
      <c r="D12" s="27" t="s">
        <v>7</v>
      </c>
      <c r="E12" s="53">
        <v>0</v>
      </c>
      <c r="F12" s="54">
        <v>0</v>
      </c>
      <c r="G12" s="54">
        <v>0</v>
      </c>
      <c r="H12" s="55">
        <f t="shared" si="0"/>
        <v>0</v>
      </c>
      <c r="I12" s="45"/>
    </row>
    <row r="13" spans="1:9" s="2" customFormat="1" ht="13.8" x14ac:dyDescent="0.25">
      <c r="A13" s="42" t="s">
        <v>87</v>
      </c>
      <c r="B13" s="69" t="s">
        <v>94</v>
      </c>
      <c r="C13" s="68" t="s">
        <v>122</v>
      </c>
      <c r="D13" s="27" t="s">
        <v>64</v>
      </c>
      <c r="E13" s="56">
        <f>ROUND(SUM(E12*1.55%),0)</f>
        <v>0</v>
      </c>
      <c r="F13" s="56">
        <f>ROUND(SUM(F12*1.55%),0)</f>
        <v>0</v>
      </c>
      <c r="G13" s="56">
        <f>ROUND(SUM(G12*1.55%),0)</f>
        <v>0</v>
      </c>
      <c r="H13" s="55">
        <f t="shared" si="0"/>
        <v>0</v>
      </c>
      <c r="I13" s="45"/>
    </row>
    <row r="14" spans="1:9" s="2" customFormat="1" ht="13.8" x14ac:dyDescent="0.25">
      <c r="A14" s="42" t="s">
        <v>87</v>
      </c>
      <c r="B14" s="69" t="s">
        <v>95</v>
      </c>
      <c r="C14" s="68" t="s">
        <v>122</v>
      </c>
      <c r="D14" s="27" t="s">
        <v>82</v>
      </c>
      <c r="E14" s="56">
        <f>ROUND(SUM(E12*0.009),0)</f>
        <v>0</v>
      </c>
      <c r="F14" s="56">
        <f>ROUND(SUM(F12*0.009),0)</f>
        <v>0</v>
      </c>
      <c r="G14" s="56">
        <f>ROUND(SUM(G12*0.009),0)</f>
        <v>0</v>
      </c>
      <c r="H14" s="55">
        <f t="shared" si="0"/>
        <v>0</v>
      </c>
      <c r="I14" s="45"/>
    </row>
    <row r="15" spans="1:9" s="2" customFormat="1" ht="13.8" x14ac:dyDescent="0.25">
      <c r="A15" s="42" t="s">
        <v>88</v>
      </c>
      <c r="B15" s="78" t="s">
        <v>128</v>
      </c>
      <c r="C15" s="68" t="s">
        <v>122</v>
      </c>
      <c r="D15" s="27" t="s">
        <v>5</v>
      </c>
      <c r="E15" s="53">
        <v>0</v>
      </c>
      <c r="F15" s="54">
        <v>0</v>
      </c>
      <c r="G15" s="54">
        <v>0</v>
      </c>
      <c r="H15" s="55">
        <f t="shared" si="0"/>
        <v>0</v>
      </c>
      <c r="I15" s="45"/>
    </row>
    <row r="16" spans="1:9" s="2" customFormat="1" ht="13.8" x14ac:dyDescent="0.25">
      <c r="A16" s="42" t="s">
        <v>88</v>
      </c>
      <c r="B16" s="69" t="s">
        <v>94</v>
      </c>
      <c r="C16" s="68" t="s">
        <v>122</v>
      </c>
      <c r="D16" s="27" t="s">
        <v>64</v>
      </c>
      <c r="E16" s="56">
        <f>ROUND(SUM(E15:E15)*1.55%,0)</f>
        <v>0</v>
      </c>
      <c r="F16" s="56">
        <f>ROUND(SUM(F15:F15)*1.55%,0)</f>
        <v>0</v>
      </c>
      <c r="G16" s="56">
        <f>ROUND(SUM(G15:G15)*1.55%,0)</f>
        <v>0</v>
      </c>
      <c r="H16" s="55">
        <f t="shared" ref="H16:H55" si="1">E16+F16+G16</f>
        <v>0</v>
      </c>
      <c r="I16" s="45"/>
    </row>
    <row r="17" spans="1:9" s="2" customFormat="1" ht="13.8" x14ac:dyDescent="0.25">
      <c r="A17" s="42" t="s">
        <v>88</v>
      </c>
      <c r="B17" s="69" t="s">
        <v>95</v>
      </c>
      <c r="C17" s="68" t="s">
        <v>122</v>
      </c>
      <c r="D17" s="27" t="s">
        <v>82</v>
      </c>
      <c r="E17" s="56">
        <f>ROUND(SUM(E15:E15)*0.009,0)</f>
        <v>0</v>
      </c>
      <c r="F17" s="56">
        <f>ROUND(SUM(F15:F15)*0.009,0)</f>
        <v>0</v>
      </c>
      <c r="G17" s="56">
        <f>ROUND(SUM(G15:G15)*0.009,0)</f>
        <v>0</v>
      </c>
      <c r="H17" s="55">
        <f t="shared" ref="H17" si="2">E17+F17+G17</f>
        <v>0</v>
      </c>
      <c r="I17" s="45"/>
    </row>
    <row r="18" spans="1:9" s="2" customFormat="1" ht="13.8" x14ac:dyDescent="0.25">
      <c r="A18" s="42" t="s">
        <v>88</v>
      </c>
      <c r="B18" s="69" t="s">
        <v>96</v>
      </c>
      <c r="C18" s="68" t="s">
        <v>122</v>
      </c>
      <c r="D18" s="27" t="s">
        <v>9</v>
      </c>
      <c r="E18" s="53">
        <v>0</v>
      </c>
      <c r="F18" s="54">
        <v>0</v>
      </c>
      <c r="G18" s="54">
        <v>0</v>
      </c>
      <c r="H18" s="55">
        <f t="shared" ref="H18:H25" si="3">E18+F18+G18</f>
        <v>0</v>
      </c>
      <c r="I18" s="45"/>
    </row>
    <row r="19" spans="1:9" s="2" customFormat="1" ht="13.8" x14ac:dyDescent="0.25">
      <c r="A19" s="42" t="s">
        <v>88</v>
      </c>
      <c r="B19" s="69" t="s">
        <v>97</v>
      </c>
      <c r="C19" s="68" t="s">
        <v>122</v>
      </c>
      <c r="D19" s="27" t="s">
        <v>66</v>
      </c>
      <c r="E19" s="56">
        <f>ROUND(SUM(E18*7.2%),0)</f>
        <v>0</v>
      </c>
      <c r="F19" s="56">
        <f>ROUND(SUM(F18*7.2%),0)</f>
        <v>0</v>
      </c>
      <c r="G19" s="56">
        <f>ROUND(SUM(G18*7.2%),0)</f>
        <v>0</v>
      </c>
      <c r="H19" s="55">
        <f t="shared" si="3"/>
        <v>0</v>
      </c>
      <c r="I19" s="45"/>
    </row>
    <row r="20" spans="1:9" s="2" customFormat="1" ht="13.8" x14ac:dyDescent="0.25">
      <c r="A20" s="42" t="s">
        <v>88</v>
      </c>
      <c r="B20" s="69" t="s">
        <v>94</v>
      </c>
      <c r="C20" s="68" t="s">
        <v>122</v>
      </c>
      <c r="D20" s="27" t="s">
        <v>64</v>
      </c>
      <c r="E20" s="56">
        <f>ROUND(SUM(E18*1.55%),0)</f>
        <v>0</v>
      </c>
      <c r="F20" s="56">
        <f>ROUND(SUM(F18*1.55%),0)</f>
        <v>0</v>
      </c>
      <c r="G20" s="56">
        <f>ROUND(SUM(G18*1.55%),0)</f>
        <v>0</v>
      </c>
      <c r="H20" s="55">
        <f t="shared" si="3"/>
        <v>0</v>
      </c>
      <c r="I20" s="45"/>
    </row>
    <row r="21" spans="1:9" s="2" customFormat="1" ht="13.8" x14ac:dyDescent="0.25">
      <c r="A21" s="42" t="s">
        <v>88</v>
      </c>
      <c r="B21" s="69" t="s">
        <v>98</v>
      </c>
      <c r="C21" s="68" t="s">
        <v>122</v>
      </c>
      <c r="D21" s="27" t="s">
        <v>67</v>
      </c>
      <c r="E21" s="56">
        <f>ROUND(SUM(E18*18.37%),0)</f>
        <v>0</v>
      </c>
      <c r="F21" s="56">
        <f>ROUND(SUM(F18*18.37%),0)</f>
        <v>0</v>
      </c>
      <c r="G21" s="56">
        <f>ROUND(SUM(G18*18.37%),0)</f>
        <v>0</v>
      </c>
      <c r="H21" s="55">
        <f t="shared" si="3"/>
        <v>0</v>
      </c>
      <c r="I21" s="45"/>
    </row>
    <row r="22" spans="1:9" s="2" customFormat="1" ht="13.8" x14ac:dyDescent="0.25">
      <c r="A22" s="42" t="s">
        <v>89</v>
      </c>
      <c r="B22" s="78" t="s">
        <v>128</v>
      </c>
      <c r="C22" s="68" t="s">
        <v>122</v>
      </c>
      <c r="D22" s="27" t="s">
        <v>8</v>
      </c>
      <c r="E22" s="53">
        <v>0</v>
      </c>
      <c r="F22" s="54">
        <v>0</v>
      </c>
      <c r="G22" s="54">
        <v>0</v>
      </c>
      <c r="H22" s="55">
        <f t="shared" si="3"/>
        <v>0</v>
      </c>
      <c r="I22" s="45"/>
    </row>
    <row r="23" spans="1:9" s="2" customFormat="1" ht="13.8" x14ac:dyDescent="0.25">
      <c r="A23" s="42" t="s">
        <v>89</v>
      </c>
      <c r="B23" s="69" t="s">
        <v>94</v>
      </c>
      <c r="C23" s="68" t="s">
        <v>122</v>
      </c>
      <c r="D23" s="27" t="s">
        <v>64</v>
      </c>
      <c r="E23" s="56">
        <f>ROUND(SUM(E22*1.55%),0)</f>
        <v>0</v>
      </c>
      <c r="F23" s="56">
        <f>ROUND(SUM(F22*1.55%),0)</f>
        <v>0</v>
      </c>
      <c r="G23" s="56">
        <f>ROUND(SUM(G22*1.55%),0)</f>
        <v>0</v>
      </c>
      <c r="H23" s="55">
        <f t="shared" si="3"/>
        <v>0</v>
      </c>
      <c r="I23" s="45"/>
    </row>
    <row r="24" spans="1:9" s="2" customFormat="1" ht="13.8" x14ac:dyDescent="0.25">
      <c r="A24" s="42" t="s">
        <v>89</v>
      </c>
      <c r="B24" s="69" t="s">
        <v>95</v>
      </c>
      <c r="C24" s="68" t="s">
        <v>122</v>
      </c>
      <c r="D24" s="27" t="s">
        <v>82</v>
      </c>
      <c r="E24" s="56">
        <f>ROUND(SUM(E22*0.009),0)</f>
        <v>0</v>
      </c>
      <c r="F24" s="56">
        <f>ROUND(SUM(F22*0.009),0)</f>
        <v>0</v>
      </c>
      <c r="G24" s="56">
        <f>ROUND(SUM(G22*0.009),0)</f>
        <v>0</v>
      </c>
      <c r="H24" s="55">
        <f t="shared" ref="H24" si="4">E24+F24+G24</f>
        <v>0</v>
      </c>
      <c r="I24" s="45"/>
    </row>
    <row r="25" spans="1:9" s="2" customFormat="1" ht="13.8" x14ac:dyDescent="0.25">
      <c r="A25" s="42" t="s">
        <v>90</v>
      </c>
      <c r="B25" s="69" t="s">
        <v>102</v>
      </c>
      <c r="C25" s="68" t="s">
        <v>122</v>
      </c>
      <c r="D25" s="27" t="s">
        <v>72</v>
      </c>
      <c r="E25" s="53">
        <v>0</v>
      </c>
      <c r="F25" s="53">
        <v>0</v>
      </c>
      <c r="G25" s="53">
        <v>0</v>
      </c>
      <c r="H25" s="55">
        <f t="shared" si="3"/>
        <v>0</v>
      </c>
      <c r="I25" s="45"/>
    </row>
    <row r="26" spans="1:9" s="2" customFormat="1" ht="13.8" x14ac:dyDescent="0.25">
      <c r="A26" s="42" t="s">
        <v>91</v>
      </c>
      <c r="B26" s="69" t="s">
        <v>99</v>
      </c>
      <c r="C26" s="68" t="s">
        <v>122</v>
      </c>
      <c r="D26" s="27" t="s">
        <v>60</v>
      </c>
      <c r="E26" s="53">
        <v>0</v>
      </c>
      <c r="F26" s="54">
        <v>0</v>
      </c>
      <c r="G26" s="54">
        <v>0</v>
      </c>
      <c r="H26" s="55">
        <f t="shared" si="1"/>
        <v>0</v>
      </c>
      <c r="I26" s="45"/>
    </row>
    <row r="27" spans="1:9" s="2" customFormat="1" ht="13.8" x14ac:dyDescent="0.25">
      <c r="A27" s="42" t="s">
        <v>91</v>
      </c>
      <c r="B27" s="78" t="s">
        <v>128</v>
      </c>
      <c r="C27" s="68" t="s">
        <v>122</v>
      </c>
      <c r="D27" s="27" t="s">
        <v>63</v>
      </c>
      <c r="E27" s="53">
        <v>0</v>
      </c>
      <c r="F27" s="54">
        <v>0</v>
      </c>
      <c r="G27" s="54">
        <v>0</v>
      </c>
      <c r="H27" s="55">
        <f t="shared" si="1"/>
        <v>0</v>
      </c>
      <c r="I27" s="45"/>
    </row>
    <row r="28" spans="1:9" s="2" customFormat="1" ht="13.8" x14ac:dyDescent="0.25">
      <c r="A28" s="42" t="s">
        <v>91</v>
      </c>
      <c r="B28" s="69" t="s">
        <v>94</v>
      </c>
      <c r="C28" s="68" t="s">
        <v>122</v>
      </c>
      <c r="D28" s="27" t="s">
        <v>64</v>
      </c>
      <c r="E28" s="56">
        <f>ROUND((SUM(E26:E27)*1.55%),0)</f>
        <v>0</v>
      </c>
      <c r="F28" s="56">
        <f>ROUND((SUM(F26:F27)*1.55%),0)</f>
        <v>0</v>
      </c>
      <c r="G28" s="56">
        <f>ROUND((SUM(G26:G27)*1.55%),0)</f>
        <v>0</v>
      </c>
      <c r="H28" s="55">
        <f t="shared" si="1"/>
        <v>0</v>
      </c>
      <c r="I28" s="45"/>
    </row>
    <row r="29" spans="1:9" s="2" customFormat="1" ht="13.8" x14ac:dyDescent="0.25">
      <c r="A29" s="42" t="s">
        <v>91</v>
      </c>
      <c r="B29" s="69" t="s">
        <v>95</v>
      </c>
      <c r="C29" s="68" t="s">
        <v>122</v>
      </c>
      <c r="D29" s="27" t="s">
        <v>82</v>
      </c>
      <c r="E29" s="56">
        <f>ROUND((SUM(E26:E27)*0.009),0)</f>
        <v>0</v>
      </c>
      <c r="F29" s="56">
        <f>ROUND((SUM(F26:F27)*0.009),0)</f>
        <v>0</v>
      </c>
      <c r="G29" s="56">
        <f>ROUND((SUM(G26:G27)*0.009),0)</f>
        <v>0</v>
      </c>
      <c r="H29" s="55">
        <f t="shared" ref="H29" si="5">E29+F29+G29</f>
        <v>0</v>
      </c>
      <c r="I29" s="45"/>
    </row>
    <row r="30" spans="1:9" s="2" customFormat="1" ht="13.8" x14ac:dyDescent="0.25">
      <c r="A30" s="42" t="s">
        <v>91</v>
      </c>
      <c r="B30" s="69" t="s">
        <v>100</v>
      </c>
      <c r="C30" s="68" t="s">
        <v>122</v>
      </c>
      <c r="D30" s="27" t="s">
        <v>73</v>
      </c>
      <c r="E30" s="56">
        <f>ROUND((E27*0.02),0)</f>
        <v>0</v>
      </c>
      <c r="F30" s="56">
        <f>ROUND((SUM(F26:F27)/6000*0.02),0)</f>
        <v>0</v>
      </c>
      <c r="G30" s="56">
        <f>ROUND((SUM(G26:G27)/6000*0.02),0)</f>
        <v>0</v>
      </c>
      <c r="H30" s="55">
        <f t="shared" si="1"/>
        <v>0</v>
      </c>
      <c r="I30" s="45"/>
    </row>
    <row r="31" spans="1:9" s="2" customFormat="1" ht="13.8" x14ac:dyDescent="0.25">
      <c r="A31" s="42" t="s">
        <v>91</v>
      </c>
      <c r="B31" s="69" t="s">
        <v>101</v>
      </c>
      <c r="C31" s="68" t="s">
        <v>122</v>
      </c>
      <c r="D31" s="27" t="s">
        <v>65</v>
      </c>
      <c r="E31" s="56">
        <f>ROUND((SUM(E26:E27)/100*0.57),0)</f>
        <v>0</v>
      </c>
      <c r="F31" s="56">
        <f>ROUND((SUM(F26:F27)/100*0.57),0)</f>
        <v>0</v>
      </c>
      <c r="G31" s="56">
        <f>ROUND((SUM(G26:G27)/100*0.57),0)</f>
        <v>0</v>
      </c>
      <c r="H31" s="55">
        <f t="shared" si="1"/>
        <v>0</v>
      </c>
      <c r="I31" s="45"/>
    </row>
    <row r="32" spans="1:9" s="2" customFormat="1" ht="13.8" x14ac:dyDescent="0.25">
      <c r="A32" s="42" t="s">
        <v>91</v>
      </c>
      <c r="B32" s="69" t="s">
        <v>102</v>
      </c>
      <c r="C32" s="68" t="s">
        <v>122</v>
      </c>
      <c r="D32" s="27" t="s">
        <v>78</v>
      </c>
      <c r="E32" s="53">
        <v>0</v>
      </c>
      <c r="F32" s="53">
        <v>0</v>
      </c>
      <c r="G32" s="53">
        <v>0</v>
      </c>
      <c r="H32" s="55">
        <f t="shared" si="1"/>
        <v>0</v>
      </c>
      <c r="I32" s="45"/>
    </row>
    <row r="33" spans="1:9" s="2" customFormat="1" ht="13.8" x14ac:dyDescent="0.25">
      <c r="A33" s="42" t="s">
        <v>92</v>
      </c>
      <c r="B33" s="69" t="s">
        <v>128</v>
      </c>
      <c r="C33" s="68" t="s">
        <v>122</v>
      </c>
      <c r="D33" s="27" t="s">
        <v>6</v>
      </c>
      <c r="E33" s="53">
        <v>0</v>
      </c>
      <c r="F33" s="54">
        <v>0</v>
      </c>
      <c r="G33" s="54">
        <v>0</v>
      </c>
      <c r="H33" s="55">
        <f t="shared" si="1"/>
        <v>0</v>
      </c>
      <c r="I33" s="45"/>
    </row>
    <row r="34" spans="1:9" s="2" customFormat="1" ht="13.8" x14ac:dyDescent="0.25">
      <c r="A34" s="42" t="s">
        <v>92</v>
      </c>
      <c r="B34" s="69" t="s">
        <v>96</v>
      </c>
      <c r="C34" s="68" t="s">
        <v>122</v>
      </c>
      <c r="D34" s="27" t="s">
        <v>62</v>
      </c>
      <c r="E34" s="53">
        <v>0</v>
      </c>
      <c r="F34" s="54">
        <v>0</v>
      </c>
      <c r="G34" s="54">
        <v>0</v>
      </c>
      <c r="H34" s="55">
        <f t="shared" si="1"/>
        <v>0</v>
      </c>
      <c r="I34" s="45"/>
    </row>
    <row r="35" spans="1:9" s="2" customFormat="1" ht="13.8" x14ac:dyDescent="0.25">
      <c r="A35" s="42" t="s">
        <v>92</v>
      </c>
      <c r="B35" s="69" t="s">
        <v>97</v>
      </c>
      <c r="C35" s="68" t="s">
        <v>122</v>
      </c>
      <c r="D35" s="27" t="s">
        <v>66</v>
      </c>
      <c r="E35" s="56">
        <f>ROUND((SUM(E34)*7.2%),0)</f>
        <v>0</v>
      </c>
      <c r="F35" s="56">
        <f>ROUND((SUM(F34)*7.2%),0)</f>
        <v>0</v>
      </c>
      <c r="G35" s="56">
        <f>ROUND((SUM(G34)*7.2%),0)</f>
        <v>0</v>
      </c>
      <c r="H35" s="55">
        <f t="shared" si="1"/>
        <v>0</v>
      </c>
      <c r="I35" s="45"/>
    </row>
    <row r="36" spans="1:9" s="2" customFormat="1" ht="13.8" x14ac:dyDescent="0.25">
      <c r="A36" s="42" t="s">
        <v>92</v>
      </c>
      <c r="B36" s="69" t="s">
        <v>94</v>
      </c>
      <c r="C36" s="68" t="s">
        <v>122</v>
      </c>
      <c r="D36" s="27" t="s">
        <v>64</v>
      </c>
      <c r="E36" s="56">
        <f>ROUND((SUM(E33:E34)*1.55%),0)</f>
        <v>0</v>
      </c>
      <c r="F36" s="56">
        <f>ROUND((SUM(F33:F34)*1.55%),0)</f>
        <v>0</v>
      </c>
      <c r="G36" s="56">
        <f>ROUND((SUM(G33:G34)*1.55%),0)</f>
        <v>0</v>
      </c>
      <c r="H36" s="55">
        <f t="shared" si="1"/>
        <v>0</v>
      </c>
      <c r="I36" s="45"/>
    </row>
    <row r="37" spans="1:9" s="2" customFormat="1" ht="13.8" x14ac:dyDescent="0.25">
      <c r="A37" s="42" t="s">
        <v>92</v>
      </c>
      <c r="B37" s="69" t="s">
        <v>95</v>
      </c>
      <c r="C37" s="68" t="s">
        <v>122</v>
      </c>
      <c r="D37" s="27" t="s">
        <v>82</v>
      </c>
      <c r="E37" s="56">
        <f>ROUND(E33*0.009,0)</f>
        <v>0</v>
      </c>
      <c r="F37" s="56">
        <f>ROUND(F33*0.009,0)</f>
        <v>0</v>
      </c>
      <c r="G37" s="56">
        <f>ROUND(G33*0.009,0)</f>
        <v>0</v>
      </c>
      <c r="H37" s="55">
        <f t="shared" ref="H37" si="6">E37+F37+G37</f>
        <v>0</v>
      </c>
      <c r="I37" s="45"/>
    </row>
    <row r="38" spans="1:9" s="2" customFormat="1" ht="13.8" x14ac:dyDescent="0.25">
      <c r="A38" s="42" t="s">
        <v>92</v>
      </c>
      <c r="B38" s="69" t="s">
        <v>98</v>
      </c>
      <c r="C38" s="68" t="s">
        <v>122</v>
      </c>
      <c r="D38" s="27" t="s">
        <v>67</v>
      </c>
      <c r="E38" s="56">
        <f>ROUND(SUM(E34*18.37%),0)</f>
        <v>0</v>
      </c>
      <c r="F38" s="56">
        <f>ROUND(SUM(F34*18.37%),0)</f>
        <v>0</v>
      </c>
      <c r="G38" s="56">
        <f>ROUND(SUM(G34*18.37%),0)</f>
        <v>0</v>
      </c>
      <c r="H38" s="55">
        <f t="shared" si="1"/>
        <v>0</v>
      </c>
      <c r="I38" s="45"/>
    </row>
    <row r="39" spans="1:9" s="2" customFormat="1" ht="13.8" x14ac:dyDescent="0.25">
      <c r="A39" s="42" t="s">
        <v>92</v>
      </c>
      <c r="B39" s="69" t="s">
        <v>101</v>
      </c>
      <c r="C39" s="68" t="s">
        <v>122</v>
      </c>
      <c r="D39" s="27" t="s">
        <v>65</v>
      </c>
      <c r="E39" s="56">
        <f>ROUND((SUM(E33:E34)/100*0.57),0)</f>
        <v>0</v>
      </c>
      <c r="F39" s="56">
        <f>ROUND((SUM(F33:F34)/100*0.57),0)</f>
        <v>0</v>
      </c>
      <c r="G39" s="56">
        <f>ROUND((SUM(G33:G34)/100*0.57),0)</f>
        <v>0</v>
      </c>
      <c r="H39" s="55">
        <f t="shared" si="1"/>
        <v>0</v>
      </c>
      <c r="I39" s="45"/>
    </row>
    <row r="40" spans="1:9" s="2" customFormat="1" ht="13.8" x14ac:dyDescent="0.25">
      <c r="A40" s="42" t="s">
        <v>92</v>
      </c>
      <c r="B40" s="69" t="s">
        <v>103</v>
      </c>
      <c r="C40" s="68" t="s">
        <v>122</v>
      </c>
      <c r="D40" s="27" t="s">
        <v>80</v>
      </c>
      <c r="E40" s="53">
        <f t="shared" ref="E40:G40" si="7">ROUND((SUM(E34:E35)/100*0.57),0)</f>
        <v>0</v>
      </c>
      <c r="F40" s="53">
        <f t="shared" si="7"/>
        <v>0</v>
      </c>
      <c r="G40" s="53">
        <f t="shared" si="7"/>
        <v>0</v>
      </c>
      <c r="H40" s="55">
        <f t="shared" ref="H40" si="8">E40+F40+G40</f>
        <v>0</v>
      </c>
      <c r="I40" s="45"/>
    </row>
    <row r="41" spans="1:9" s="2" customFormat="1" ht="13.8" x14ac:dyDescent="0.25">
      <c r="A41" s="42" t="s">
        <v>92</v>
      </c>
      <c r="B41" s="69" t="s">
        <v>104</v>
      </c>
      <c r="C41" s="68" t="s">
        <v>122</v>
      </c>
      <c r="D41" s="27" t="s">
        <v>81</v>
      </c>
      <c r="E41" s="53">
        <f t="shared" ref="E41:G41" si="9">ROUND((SUM(E35:E36)/100*0.57),0)</f>
        <v>0</v>
      </c>
      <c r="F41" s="53">
        <f t="shared" si="9"/>
        <v>0</v>
      </c>
      <c r="G41" s="53">
        <f t="shared" si="9"/>
        <v>0</v>
      </c>
      <c r="H41" s="55">
        <f t="shared" ref="H41" si="10">E41+F41+G41</f>
        <v>0</v>
      </c>
      <c r="I41" s="45"/>
    </row>
    <row r="42" spans="1:9" s="2" customFormat="1" ht="13.8" x14ac:dyDescent="0.25">
      <c r="A42" s="42" t="s">
        <v>92</v>
      </c>
      <c r="B42" s="70" t="s">
        <v>105</v>
      </c>
      <c r="C42" s="42" t="s">
        <v>122</v>
      </c>
      <c r="D42" s="28" t="s">
        <v>12</v>
      </c>
      <c r="E42" s="53">
        <f t="shared" ref="E42:G42" si="11">ROUND((SUM(E36:E37)/100*0.57),0)</f>
        <v>0</v>
      </c>
      <c r="F42" s="53">
        <f t="shared" si="11"/>
        <v>0</v>
      </c>
      <c r="G42" s="53">
        <f t="shared" si="11"/>
        <v>0</v>
      </c>
      <c r="H42" s="55">
        <f t="shared" ref="H42:H48" si="12">E42+F42+G42</f>
        <v>0</v>
      </c>
      <c r="I42" s="45"/>
    </row>
    <row r="43" spans="1:9" s="2" customFormat="1" ht="13.8" x14ac:dyDescent="0.25">
      <c r="A43" s="42" t="s">
        <v>92</v>
      </c>
      <c r="B43" s="69" t="s">
        <v>102</v>
      </c>
      <c r="C43" s="68" t="s">
        <v>122</v>
      </c>
      <c r="D43" s="27" t="s">
        <v>74</v>
      </c>
      <c r="E43" s="53">
        <f t="shared" ref="E43:G43" si="13">ROUND((SUM(E37:E38)/100*0.57),0)</f>
        <v>0</v>
      </c>
      <c r="F43" s="53">
        <f t="shared" si="13"/>
        <v>0</v>
      </c>
      <c r="G43" s="53">
        <f t="shared" si="13"/>
        <v>0</v>
      </c>
      <c r="H43" s="55">
        <f t="shared" si="12"/>
        <v>0</v>
      </c>
      <c r="I43" s="45"/>
    </row>
    <row r="44" spans="1:9" s="2" customFormat="1" ht="13.8" x14ac:dyDescent="0.25">
      <c r="A44" s="42" t="s">
        <v>92</v>
      </c>
      <c r="B44" s="69" t="s">
        <v>106</v>
      </c>
      <c r="C44" s="68" t="s">
        <v>122</v>
      </c>
      <c r="D44" s="27" t="s">
        <v>79</v>
      </c>
      <c r="E44" s="53">
        <f t="shared" ref="E44:G44" si="14">ROUND((SUM(E38:E39)/100*0.57),0)</f>
        <v>0</v>
      </c>
      <c r="F44" s="53">
        <f t="shared" si="14"/>
        <v>0</v>
      </c>
      <c r="G44" s="53">
        <f t="shared" si="14"/>
        <v>0</v>
      </c>
      <c r="H44" s="55">
        <f t="shared" si="12"/>
        <v>0</v>
      </c>
      <c r="I44" s="45"/>
    </row>
    <row r="45" spans="1:9" s="2" customFormat="1" ht="13.8" x14ac:dyDescent="0.25">
      <c r="A45" s="42" t="s">
        <v>92</v>
      </c>
      <c r="B45" s="69" t="s">
        <v>107</v>
      </c>
      <c r="C45" s="68" t="s">
        <v>122</v>
      </c>
      <c r="D45" s="27" t="s">
        <v>10</v>
      </c>
      <c r="E45" s="53">
        <f t="shared" ref="E45:G45" si="15">ROUND((SUM(E39:E40)/100*0.57),0)</f>
        <v>0</v>
      </c>
      <c r="F45" s="53">
        <f t="shared" si="15"/>
        <v>0</v>
      </c>
      <c r="G45" s="53">
        <f t="shared" si="15"/>
        <v>0</v>
      </c>
      <c r="H45" s="55">
        <f t="shared" si="12"/>
        <v>0</v>
      </c>
      <c r="I45" s="45"/>
    </row>
    <row r="46" spans="1:9" s="2" customFormat="1" ht="13.8" x14ac:dyDescent="0.25">
      <c r="A46" s="42" t="s">
        <v>92</v>
      </c>
      <c r="B46" s="69" t="s">
        <v>108</v>
      </c>
      <c r="C46" s="68" t="s">
        <v>122</v>
      </c>
      <c r="D46" s="27" t="s">
        <v>11</v>
      </c>
      <c r="E46" s="53">
        <f t="shared" ref="E46:G46" si="16">ROUND((SUM(E40:E41)/100*0.57),0)</f>
        <v>0</v>
      </c>
      <c r="F46" s="53">
        <f t="shared" si="16"/>
        <v>0</v>
      </c>
      <c r="G46" s="53">
        <f t="shared" si="16"/>
        <v>0</v>
      </c>
      <c r="H46" s="55">
        <f>SUM(E46:G46)</f>
        <v>0</v>
      </c>
      <c r="I46" s="45"/>
    </row>
    <row r="47" spans="1:9" s="2" customFormat="1" ht="13.8" x14ac:dyDescent="0.25">
      <c r="A47" s="42" t="s">
        <v>92</v>
      </c>
      <c r="B47" s="69" t="s">
        <v>109</v>
      </c>
      <c r="C47" s="68" t="s">
        <v>122</v>
      </c>
      <c r="D47" s="27" t="s">
        <v>50</v>
      </c>
      <c r="E47" s="53">
        <f t="shared" ref="E47:G47" si="17">ROUND((SUM(E41:E42)/100*0.57),0)</f>
        <v>0</v>
      </c>
      <c r="F47" s="53">
        <f t="shared" si="17"/>
        <v>0</v>
      </c>
      <c r="G47" s="53">
        <f t="shared" si="17"/>
        <v>0</v>
      </c>
      <c r="H47" s="55">
        <f t="shared" si="12"/>
        <v>0</v>
      </c>
      <c r="I47" s="45"/>
    </row>
    <row r="48" spans="1:9" s="2" customFormat="1" ht="13.8" x14ac:dyDescent="0.25">
      <c r="A48" s="42" t="s">
        <v>92</v>
      </c>
      <c r="B48" s="69" t="s">
        <v>110</v>
      </c>
      <c r="C48" s="68" t="s">
        <v>122</v>
      </c>
      <c r="D48" s="27" t="s">
        <v>75</v>
      </c>
      <c r="E48" s="53">
        <f t="shared" ref="E48:G48" si="18">ROUND((SUM(E42:E43)/100*0.57),0)</f>
        <v>0</v>
      </c>
      <c r="F48" s="53">
        <f t="shared" si="18"/>
        <v>0</v>
      </c>
      <c r="G48" s="53">
        <f t="shared" si="18"/>
        <v>0</v>
      </c>
      <c r="H48" s="55">
        <f t="shared" si="12"/>
        <v>0</v>
      </c>
      <c r="I48" s="45"/>
    </row>
    <row r="49" spans="1:9" s="2" customFormat="1" ht="13.8" x14ac:dyDescent="0.25">
      <c r="A49" s="42" t="s">
        <v>93</v>
      </c>
      <c r="B49" s="69" t="s">
        <v>111</v>
      </c>
      <c r="C49" s="68" t="s">
        <v>122</v>
      </c>
      <c r="D49" s="27" t="s">
        <v>76</v>
      </c>
      <c r="E49" s="53">
        <v>0</v>
      </c>
      <c r="F49" s="54">
        <v>0</v>
      </c>
      <c r="G49" s="54">
        <v>0</v>
      </c>
      <c r="H49" s="55">
        <f t="shared" si="1"/>
        <v>0</v>
      </c>
      <c r="I49" s="45"/>
    </row>
    <row r="50" spans="1:9" s="2" customFormat="1" ht="13.8" x14ac:dyDescent="0.25">
      <c r="A50" s="42" t="s">
        <v>93</v>
      </c>
      <c r="B50" s="69" t="s">
        <v>97</v>
      </c>
      <c r="C50" s="68" t="s">
        <v>122</v>
      </c>
      <c r="D50" s="27" t="s">
        <v>66</v>
      </c>
      <c r="E50" s="56">
        <f>ROUND(SUM(E49*7.2%),0)</f>
        <v>0</v>
      </c>
      <c r="F50" s="56">
        <f>ROUND(SUM(F49*7.2%),0)</f>
        <v>0</v>
      </c>
      <c r="G50" s="56">
        <f>ROUND(SUM(G49*7.2%),0)</f>
        <v>0</v>
      </c>
      <c r="H50" s="55">
        <f t="shared" si="1"/>
        <v>0</v>
      </c>
      <c r="I50" s="45"/>
    </row>
    <row r="51" spans="1:9" s="2" customFormat="1" ht="13.8" x14ac:dyDescent="0.25">
      <c r="A51" s="42" t="s">
        <v>93</v>
      </c>
      <c r="B51" s="69" t="s">
        <v>94</v>
      </c>
      <c r="C51" s="68" t="s">
        <v>122</v>
      </c>
      <c r="D51" s="27" t="s">
        <v>64</v>
      </c>
      <c r="E51" s="56">
        <f>ROUND(SUM(E49*1.55%),0)</f>
        <v>0</v>
      </c>
      <c r="F51" s="56">
        <f>ROUND(SUM(F49*1.55%),0)</f>
        <v>0</v>
      </c>
      <c r="G51" s="56">
        <f>ROUND(SUM(G49*1.55%),0)</f>
        <v>0</v>
      </c>
      <c r="H51" s="55">
        <f t="shared" si="1"/>
        <v>0</v>
      </c>
      <c r="I51" s="45"/>
    </row>
    <row r="52" spans="1:9" s="2" customFormat="1" ht="13.8" x14ac:dyDescent="0.25">
      <c r="A52" s="42" t="s">
        <v>93</v>
      </c>
      <c r="B52" s="69" t="s">
        <v>98</v>
      </c>
      <c r="C52" s="68" t="s">
        <v>122</v>
      </c>
      <c r="D52" s="27" t="s">
        <v>67</v>
      </c>
      <c r="E52" s="56">
        <f>ROUND(SUM(E49*18.37%),0)</f>
        <v>0</v>
      </c>
      <c r="F52" s="56">
        <f>ROUND(SUM(F49*18.37%),0)</f>
        <v>0</v>
      </c>
      <c r="G52" s="56">
        <f>ROUND(SUM(G49*18.37%),0)</f>
        <v>0</v>
      </c>
      <c r="H52" s="55">
        <f t="shared" si="1"/>
        <v>0</v>
      </c>
      <c r="I52" s="45"/>
    </row>
    <row r="53" spans="1:9" s="2" customFormat="1" ht="13.8" x14ac:dyDescent="0.25">
      <c r="A53" s="42" t="s">
        <v>93</v>
      </c>
      <c r="B53" s="69" t="s">
        <v>101</v>
      </c>
      <c r="C53" s="68" t="s">
        <v>122</v>
      </c>
      <c r="D53" s="27" t="s">
        <v>65</v>
      </c>
      <c r="E53" s="56">
        <f>ROUND(SUM(E49/100*0.57),0)</f>
        <v>0</v>
      </c>
      <c r="F53" s="56">
        <f>ROUND(SUM(F49/100*0.57),0)</f>
        <v>0</v>
      </c>
      <c r="G53" s="56">
        <f>ROUND(SUM(G49/100*0.57),0)</f>
        <v>0</v>
      </c>
      <c r="H53" s="55">
        <f t="shared" si="1"/>
        <v>0</v>
      </c>
      <c r="I53" s="45"/>
    </row>
    <row r="54" spans="1:9" s="2" customFormat="1" ht="13.8" x14ac:dyDescent="0.25">
      <c r="A54" s="42" t="s">
        <v>93</v>
      </c>
      <c r="B54" s="69" t="s">
        <v>112</v>
      </c>
      <c r="C54" s="68" t="s">
        <v>122</v>
      </c>
      <c r="D54" s="27" t="s">
        <v>13</v>
      </c>
      <c r="E54" s="53">
        <v>0</v>
      </c>
      <c r="F54" s="54">
        <v>0</v>
      </c>
      <c r="G54" s="54">
        <v>0</v>
      </c>
      <c r="H54" s="55">
        <f>E54+F54+G54</f>
        <v>0</v>
      </c>
      <c r="I54" s="45"/>
    </row>
    <row r="55" spans="1:9" s="2" customFormat="1" ht="13.8" x14ac:dyDescent="0.25">
      <c r="A55" s="42" t="s">
        <v>93</v>
      </c>
      <c r="B55" s="69" t="s">
        <v>113</v>
      </c>
      <c r="C55" s="68" t="s">
        <v>122</v>
      </c>
      <c r="D55" s="27" t="s">
        <v>69</v>
      </c>
      <c r="E55" s="53">
        <v>0</v>
      </c>
      <c r="F55" s="54">
        <v>0</v>
      </c>
      <c r="G55" s="54">
        <v>0</v>
      </c>
      <c r="H55" s="55">
        <f t="shared" si="1"/>
        <v>0</v>
      </c>
      <c r="I55" s="45"/>
    </row>
    <row r="56" spans="1:9" s="2" customFormat="1" ht="13.8" x14ac:dyDescent="0.25">
      <c r="A56" s="29"/>
      <c r="B56" s="29"/>
      <c r="C56" s="29"/>
      <c r="D56" s="29"/>
      <c r="E56" s="57"/>
      <c r="F56" s="58"/>
      <c r="G56" s="58"/>
      <c r="H56" s="59"/>
      <c r="I56" s="45"/>
    </row>
    <row r="57" spans="1:9" s="2" customFormat="1" ht="13.8" x14ac:dyDescent="0.25">
      <c r="A57" s="28"/>
      <c r="B57" s="27"/>
      <c r="C57" s="27"/>
      <c r="D57" s="30" t="s">
        <v>14</v>
      </c>
      <c r="E57" s="55">
        <f>SUM(E9:E55)</f>
        <v>0</v>
      </c>
      <c r="F57" s="55">
        <f>SUM(F9:F55)</f>
        <v>0</v>
      </c>
      <c r="G57" s="55">
        <f>SUM(G9:G55)</f>
        <v>0</v>
      </c>
      <c r="H57" s="55">
        <f>SUM(H9:H55)</f>
        <v>0</v>
      </c>
      <c r="I57" s="45"/>
    </row>
    <row r="58" spans="1:9" s="2" customFormat="1" ht="13.8" x14ac:dyDescent="0.25">
      <c r="A58" s="40"/>
      <c r="B58" s="40"/>
      <c r="C58" s="40"/>
      <c r="D58" s="41"/>
      <c r="E58" s="47"/>
      <c r="F58" s="47"/>
      <c r="G58" s="47"/>
      <c r="H58" s="47"/>
      <c r="I58" s="45"/>
    </row>
    <row r="59" spans="1:9" ht="43.2" customHeight="1" x14ac:dyDescent="0.25">
      <c r="A59" s="16" t="s">
        <v>70</v>
      </c>
      <c r="B59" s="16"/>
      <c r="C59" s="16"/>
      <c r="D59" s="16"/>
      <c r="E59" s="48"/>
      <c r="F59" s="48"/>
      <c r="G59" s="85" t="s">
        <v>129</v>
      </c>
      <c r="H59" s="85"/>
      <c r="I59" s="46"/>
    </row>
    <row r="60" spans="1:9" ht="13.8" x14ac:dyDescent="0.25">
      <c r="A60" s="16"/>
      <c r="B60" s="16"/>
      <c r="C60" s="16"/>
      <c r="D60" s="16"/>
      <c r="E60" s="48"/>
      <c r="F60" s="48"/>
      <c r="G60" s="48"/>
      <c r="H60" s="48"/>
      <c r="I60" s="46"/>
    </row>
    <row r="61" spans="1:9" ht="13.8" x14ac:dyDescent="0.25">
      <c r="A61" s="16"/>
      <c r="B61" s="16"/>
      <c r="C61" s="16"/>
      <c r="D61" s="16"/>
      <c r="E61" s="48"/>
      <c r="F61" s="48"/>
      <c r="G61" s="49" t="s">
        <v>18</v>
      </c>
      <c r="H61" s="60">
        <f>H5-H57</f>
        <v>0</v>
      </c>
      <c r="I61" s="46"/>
    </row>
    <row r="62" spans="1:9" ht="14.4" x14ac:dyDescent="0.3">
      <c r="A62" s="16"/>
      <c r="B62" s="16"/>
      <c r="C62" s="16"/>
      <c r="D62" s="16"/>
      <c r="E62" s="48"/>
      <c r="F62" s="48"/>
      <c r="G62" s="51" t="s">
        <v>19</v>
      </c>
      <c r="H62" s="48"/>
      <c r="I62" s="46"/>
    </row>
    <row r="63" spans="1:9" ht="13.8" x14ac:dyDescent="0.25">
      <c r="A63" s="16"/>
      <c r="B63" s="16"/>
      <c r="C63" s="16"/>
      <c r="D63" s="16"/>
      <c r="E63" s="48"/>
      <c r="F63" s="48"/>
      <c r="G63" s="48"/>
      <c r="H63" s="48"/>
      <c r="I63" s="46"/>
    </row>
    <row r="64" spans="1:9" ht="13.8" x14ac:dyDescent="0.25">
      <c r="A64" s="16"/>
      <c r="B64" s="16"/>
      <c r="C64" s="16"/>
      <c r="D64" s="16"/>
      <c r="E64" s="48"/>
      <c r="F64" s="48"/>
      <c r="G64" s="49" t="s">
        <v>20</v>
      </c>
      <c r="H64" s="60">
        <f>H47/(H5+0.00001)</f>
        <v>0</v>
      </c>
      <c r="I64" s="46"/>
    </row>
    <row r="65" spans="1:11" ht="14.4" x14ac:dyDescent="0.3">
      <c r="A65" s="16"/>
      <c r="B65" s="16"/>
      <c r="C65" s="16"/>
      <c r="D65" s="16"/>
      <c r="E65" s="48"/>
      <c r="F65" s="48"/>
      <c r="G65" s="51" t="s">
        <v>68</v>
      </c>
      <c r="H65" s="50"/>
      <c r="I65" s="46"/>
    </row>
    <row r="66" spans="1:11" x14ac:dyDescent="0.25">
      <c r="H66" s="8"/>
    </row>
    <row r="67" spans="1:11" ht="21" customHeight="1" x14ac:dyDescent="0.25">
      <c r="D67" s="66" t="s">
        <v>77</v>
      </c>
      <c r="E67" s="66"/>
      <c r="F67" s="66"/>
      <c r="G67" s="66"/>
    </row>
    <row r="68" spans="1:11" ht="56.25" hidden="1" customHeight="1" x14ac:dyDescent="0.3">
      <c r="A68" s="67" t="s">
        <v>83</v>
      </c>
      <c r="B68" s="67"/>
      <c r="C68" s="67"/>
      <c r="D68" s="67"/>
      <c r="E68" s="67"/>
      <c r="F68" s="67"/>
      <c r="G68" s="67"/>
      <c r="H68" s="67"/>
      <c r="I68" s="32"/>
      <c r="J68" s="32"/>
      <c r="K68" s="32"/>
    </row>
    <row r="69" spans="1:11" ht="20.399999999999999" customHeight="1" x14ac:dyDescent="0.25">
      <c r="A69" s="83" t="s">
        <v>124</v>
      </c>
      <c r="B69" s="83"/>
      <c r="C69" s="83"/>
      <c r="D69" s="83"/>
      <c r="E69" s="83"/>
      <c r="F69" s="83"/>
      <c r="G69" s="83"/>
      <c r="H69" s="83"/>
    </row>
    <row r="70" spans="1:11" ht="15.6" customHeight="1" x14ac:dyDescent="0.25">
      <c r="D70" s="62"/>
    </row>
  </sheetData>
  <sheetProtection algorithmName="SHA-512" hashValue="W8oAO+t7V/ZFp1gvcQx0QmY3O+FjhC43C9dKdDRf4bYfGUVQBD4vrqdPaR1oluI0g/HR41TAM30x1o+1oJHIMw==" saltValue="9YsofN0h9mYO1Y2wqEi4Cg==" spinCount="100000" sheet="1" objects="1" scenarios="1"/>
  <mergeCells count="6">
    <mergeCell ref="A69:H69"/>
    <mergeCell ref="A1:H1"/>
    <mergeCell ref="A2:H2"/>
    <mergeCell ref="A5:B5"/>
    <mergeCell ref="D3:F3"/>
    <mergeCell ref="G59:H59"/>
  </mergeCells>
  <phoneticPr fontId="0" type="noConversion"/>
  <printOptions horizontalCentered="1"/>
  <pageMargins left="0.25" right="0.25" top="0.5" bottom="0.5" header="0.5" footer="0.25"/>
  <pageSetup scale="86" fitToHeight="0" orientation="landscape" verticalDpi="598"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Normal="100" workbookViewId="0">
      <selection activeCell="H9" sqref="H9"/>
    </sheetView>
  </sheetViews>
  <sheetFormatPr defaultRowHeight="13.2" x14ac:dyDescent="0.25"/>
  <cols>
    <col min="1" max="1" width="21.88671875" style="7" customWidth="1"/>
    <col min="2" max="2" width="13.5546875" style="7" customWidth="1"/>
    <col min="3" max="3" width="14" style="7" customWidth="1"/>
    <col min="4" max="4" width="13.5546875" style="7" customWidth="1"/>
    <col min="5" max="5" width="13.44140625" style="7" customWidth="1"/>
    <col min="6" max="7" width="15.6640625" style="7" customWidth="1"/>
    <col min="8" max="8" width="26.33203125" style="7" customWidth="1"/>
    <col min="9" max="11" width="9.109375" style="7"/>
  </cols>
  <sheetData>
    <row r="1" spans="1:9" s="63" customFormat="1" ht="17.399999999999999" x14ac:dyDescent="0.3">
      <c r="A1" s="86" t="s">
        <v>39</v>
      </c>
      <c r="B1" s="86"/>
      <c r="C1" s="86"/>
      <c r="D1" s="86"/>
      <c r="E1" s="86"/>
      <c r="F1" s="86"/>
      <c r="G1" s="86"/>
      <c r="H1" s="86"/>
    </row>
    <row r="2" spans="1:9" s="13" customFormat="1" ht="21" customHeight="1" x14ac:dyDescent="0.3">
      <c r="A2" s="80" t="s">
        <v>126</v>
      </c>
      <c r="B2" s="80"/>
      <c r="C2" s="80"/>
      <c r="D2" s="80"/>
      <c r="E2" s="80"/>
      <c r="F2" s="80"/>
      <c r="G2" s="80"/>
      <c r="H2" s="80"/>
    </row>
    <row r="3" spans="1:9" s="1" customFormat="1" ht="15.6" x14ac:dyDescent="0.3">
      <c r="C3" s="73" t="s">
        <v>125</v>
      </c>
      <c r="D3" s="73"/>
      <c r="E3" s="72"/>
      <c r="F3" s="72"/>
    </row>
    <row r="4" spans="1:9" s="1" customFormat="1" ht="15.6" x14ac:dyDescent="0.3"/>
    <row r="5" spans="1:9" s="11" customFormat="1" x14ac:dyDescent="0.25">
      <c r="B5" s="4" t="s">
        <v>16</v>
      </c>
      <c r="C5" s="12">
        <f>'Allocation Worksheet'!$D$5</f>
        <v>0</v>
      </c>
      <c r="D5" s="12"/>
      <c r="E5" s="12"/>
      <c r="F5" s="4" t="s">
        <v>121</v>
      </c>
      <c r="G5" s="4" t="s">
        <v>116</v>
      </c>
      <c r="H5" s="52">
        <f>'Allocation Worksheet'!$H$5</f>
        <v>0</v>
      </c>
    </row>
    <row r="6" spans="1:9" s="11" customFormat="1" x14ac:dyDescent="0.25">
      <c r="B6" s="4"/>
      <c r="G6" s="4"/>
    </row>
    <row r="7" spans="1:9" s="11" customFormat="1" x14ac:dyDescent="0.25">
      <c r="A7" s="4" t="s">
        <v>52</v>
      </c>
      <c r="B7" s="61">
        <f>'Allocation Worksheet'!E57</f>
        <v>0</v>
      </c>
      <c r="C7" s="33"/>
      <c r="D7" s="34" t="s">
        <v>40</v>
      </c>
      <c r="E7" s="61">
        <f>'Allocation Worksheet'!F57</f>
        <v>0</v>
      </c>
      <c r="G7" s="4" t="s">
        <v>53</v>
      </c>
      <c r="H7" s="61">
        <f>'Allocation Worksheet'!G57</f>
        <v>0</v>
      </c>
    </row>
    <row r="8" spans="1:9" s="11" customFormat="1" x14ac:dyDescent="0.25">
      <c r="B8" s="4"/>
      <c r="C8" s="14"/>
      <c r="D8" s="15"/>
      <c r="E8" s="15"/>
      <c r="G8" s="4"/>
      <c r="H8" s="14"/>
    </row>
    <row r="9" spans="1:9" s="11" customFormat="1" x14ac:dyDescent="0.25">
      <c r="B9" s="4"/>
      <c r="C9" s="14"/>
      <c r="D9" s="15"/>
      <c r="E9" s="15"/>
      <c r="G9" s="4" t="s">
        <v>18</v>
      </c>
      <c r="H9" s="33">
        <f>H5-B7-E7-H7</f>
        <v>0</v>
      </c>
    </row>
    <row r="11" spans="1:9" ht="38.25" customHeight="1" x14ac:dyDescent="0.25">
      <c r="A11" s="36" t="s">
        <v>44</v>
      </c>
      <c r="B11" s="35" t="s">
        <v>29</v>
      </c>
      <c r="C11" s="35" t="s">
        <v>30</v>
      </c>
      <c r="D11" s="35" t="s">
        <v>41</v>
      </c>
      <c r="E11" s="35" t="s">
        <v>42</v>
      </c>
      <c r="F11" s="35" t="s">
        <v>31</v>
      </c>
      <c r="G11" s="35" t="s">
        <v>43</v>
      </c>
      <c r="H11" s="35" t="s">
        <v>32</v>
      </c>
      <c r="I11" s="10"/>
    </row>
    <row r="12" spans="1:9" ht="29.25" customHeight="1" x14ac:dyDescent="0.25">
      <c r="A12" s="37" t="s">
        <v>51</v>
      </c>
      <c r="B12" s="38"/>
      <c r="C12" s="38"/>
      <c r="D12" s="38"/>
      <c r="E12" s="38"/>
      <c r="F12" s="38"/>
      <c r="G12" s="38"/>
      <c r="H12" s="39"/>
      <c r="I12" s="10"/>
    </row>
    <row r="13" spans="1:9" ht="27.9" customHeight="1" x14ac:dyDescent="0.25">
      <c r="A13" s="37" t="s">
        <v>130</v>
      </c>
      <c r="B13" s="21"/>
      <c r="C13" s="22"/>
      <c r="D13" s="21"/>
      <c r="E13" s="22"/>
      <c r="F13" s="22"/>
      <c r="G13" s="22"/>
      <c r="H13" s="31"/>
      <c r="I13" s="10"/>
    </row>
    <row r="14" spans="1:9" ht="27.9" customHeight="1" x14ac:dyDescent="0.25">
      <c r="A14" s="37" t="s">
        <v>33</v>
      </c>
      <c r="B14" s="21"/>
      <c r="C14" s="22"/>
      <c r="D14" s="21"/>
      <c r="E14" s="22"/>
      <c r="F14" s="22"/>
      <c r="G14" s="22"/>
      <c r="H14" s="31"/>
      <c r="I14" s="10"/>
    </row>
    <row r="15" spans="1:9" ht="27.9" customHeight="1" x14ac:dyDescent="0.25">
      <c r="A15" s="37" t="s">
        <v>45</v>
      </c>
      <c r="B15" s="21"/>
      <c r="C15" s="22"/>
      <c r="D15" s="21"/>
      <c r="E15" s="22"/>
      <c r="F15" s="22"/>
      <c r="G15" s="22"/>
      <c r="H15" s="31"/>
      <c r="I15" s="10"/>
    </row>
    <row r="16" spans="1:9" ht="27.9" customHeight="1" x14ac:dyDescent="0.25">
      <c r="A16" s="37" t="s">
        <v>34</v>
      </c>
      <c r="B16" s="21"/>
      <c r="C16" s="22"/>
      <c r="D16" s="21"/>
      <c r="E16" s="22"/>
      <c r="F16" s="22"/>
      <c r="G16" s="22"/>
      <c r="H16" s="31"/>
      <c r="I16" s="10"/>
    </row>
    <row r="17" spans="1:11" ht="27.9" customHeight="1" x14ac:dyDescent="0.25">
      <c r="A17" s="37" t="s">
        <v>35</v>
      </c>
      <c r="B17" s="21"/>
      <c r="C17" s="22"/>
      <c r="D17" s="21"/>
      <c r="E17" s="22"/>
      <c r="F17" s="22"/>
      <c r="G17" s="22"/>
      <c r="H17" s="31"/>
      <c r="I17" s="10"/>
    </row>
    <row r="18" spans="1:11" ht="27.9" customHeight="1" x14ac:dyDescent="0.25">
      <c r="A18" s="37" t="s">
        <v>36</v>
      </c>
      <c r="B18" s="21"/>
      <c r="C18" s="22"/>
      <c r="D18" s="21"/>
      <c r="E18" s="22"/>
      <c r="F18" s="22"/>
      <c r="G18" s="22"/>
      <c r="H18" s="31"/>
      <c r="I18" s="10"/>
    </row>
    <row r="19" spans="1:11" ht="27.9" customHeight="1" x14ac:dyDescent="0.25">
      <c r="A19" s="37" t="s">
        <v>131</v>
      </c>
      <c r="B19" s="21"/>
      <c r="C19" s="22"/>
      <c r="D19" s="21"/>
      <c r="E19" s="22"/>
      <c r="F19" s="22"/>
      <c r="G19" s="22"/>
      <c r="H19" s="31"/>
      <c r="I19" s="10"/>
    </row>
    <row r="20" spans="1:11" ht="27.9" customHeight="1" x14ac:dyDescent="0.25">
      <c r="A20" s="37" t="s">
        <v>37</v>
      </c>
      <c r="B20" s="21" t="s">
        <v>71</v>
      </c>
      <c r="C20" s="22"/>
      <c r="D20" s="21"/>
      <c r="E20" s="22"/>
      <c r="F20" s="22"/>
      <c r="G20" s="22"/>
      <c r="H20" s="31"/>
      <c r="I20" s="10"/>
    </row>
    <row r="21" spans="1:11" x14ac:dyDescent="0.25">
      <c r="A21" s="9" t="s">
        <v>38</v>
      </c>
    </row>
    <row r="22" spans="1:11" x14ac:dyDescent="0.25">
      <c r="A22" s="9"/>
    </row>
    <row r="23" spans="1:11" s="1" customFormat="1" ht="15.6" x14ac:dyDescent="0.3">
      <c r="C23" s="3"/>
      <c r="H23" s="3"/>
    </row>
    <row r="24" spans="1:11" s="1" customFormat="1" ht="15.6" x14ac:dyDescent="0.3">
      <c r="A24" s="87" t="s">
        <v>77</v>
      </c>
      <c r="B24" s="87"/>
      <c r="C24" s="87"/>
      <c r="D24" s="87"/>
      <c r="E24" s="87"/>
      <c r="F24" s="87"/>
      <c r="G24" s="87"/>
      <c r="H24" s="87"/>
    </row>
    <row r="25" spans="1:11" s="1" customFormat="1" ht="15.6" x14ac:dyDescent="0.3">
      <c r="B25" s="3"/>
      <c r="C25" s="43"/>
      <c r="D25" s="44"/>
      <c r="E25" s="44"/>
      <c r="F25" s="3"/>
      <c r="G25" s="44"/>
    </row>
    <row r="26" spans="1:11" s="1" customFormat="1" ht="15.6" x14ac:dyDescent="0.3">
      <c r="A26"/>
      <c r="B26"/>
      <c r="C26"/>
      <c r="D26"/>
      <c r="E26"/>
      <c r="F26"/>
      <c r="G26"/>
      <c r="H26"/>
      <c r="I26"/>
      <c r="J26"/>
    </row>
    <row r="27" spans="1:11" ht="39" customHeight="1" x14ac:dyDescent="0.3">
      <c r="A27" s="79" t="s">
        <v>124</v>
      </c>
      <c r="B27" s="79"/>
      <c r="C27" s="79"/>
      <c r="D27" s="79"/>
      <c r="E27" s="79"/>
      <c r="F27" s="79"/>
      <c r="G27" s="79"/>
      <c r="H27" s="79"/>
      <c r="I27"/>
      <c r="J27"/>
      <c r="K27"/>
    </row>
    <row r="28" spans="1:11" ht="13.8" x14ac:dyDescent="0.25">
      <c r="A28" s="18"/>
      <c r="B28" s="18"/>
      <c r="C28" s="18"/>
      <c r="D28" s="16"/>
      <c r="E28"/>
      <c r="F28"/>
      <c r="G28"/>
      <c r="H28"/>
      <c r="I28"/>
      <c r="J28"/>
      <c r="K28"/>
    </row>
    <row r="29" spans="1:11" ht="24" customHeight="1" x14ac:dyDescent="0.25">
      <c r="A29"/>
      <c r="B29"/>
      <c r="C29"/>
      <c r="D29"/>
      <c r="E29"/>
      <c r="F29"/>
      <c r="G29"/>
      <c r="H29"/>
      <c r="I29"/>
      <c r="J29"/>
      <c r="K29"/>
    </row>
    <row r="30" spans="1:11" x14ac:dyDescent="0.25">
      <c r="A30"/>
      <c r="B30"/>
      <c r="C30"/>
      <c r="D30"/>
      <c r="E30"/>
      <c r="F30"/>
      <c r="G30"/>
      <c r="H30"/>
      <c r="I30"/>
      <c r="J30"/>
    </row>
  </sheetData>
  <sheetProtection algorithmName="SHA-512" hashValue="B784Ik5yNWk7T8fTUbyF5nGiJNoCzWUC+yR++/IIQwOyjVRIwYcEfpZFYSkJW7SC+VKwk965BKM8+6G1Hy5kAw==" saltValue="9mwpu1qPwh/gp+eFOrL3ww==" spinCount="100000" sheet="1" objects="1" scenarios="1"/>
  <mergeCells count="4">
    <mergeCell ref="A27:H27"/>
    <mergeCell ref="A1:H1"/>
    <mergeCell ref="A2:H2"/>
    <mergeCell ref="A24:H24"/>
  </mergeCells>
  <phoneticPr fontId="0" type="noConversion"/>
  <printOptions horizontalCentered="1"/>
  <pageMargins left="0.25" right="0.25" top="0.25" bottom="0.25" header="0.5" footer="0.25"/>
  <pageSetup scale="72" orientation="landscape" verticalDpi="59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Allocation Worksheet</vt:lpstr>
      <vt:lpstr>Program Report</vt:lpstr>
      <vt:lpstr>'Allocation Worksheet'!Print_Area</vt:lpstr>
      <vt:lpstr>Instructions!Print_Area</vt:lpstr>
      <vt:lpstr>'Allocation Worksheet'!Print_Titles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jcp</dc:creator>
  <cp:lastModifiedBy>Moore, Karen E</cp:lastModifiedBy>
  <cp:lastPrinted>2017-01-19T19:41:55Z</cp:lastPrinted>
  <dcterms:created xsi:type="dcterms:W3CDTF">2001-10-19T20:23:28Z</dcterms:created>
  <dcterms:modified xsi:type="dcterms:W3CDTF">2017-01-19T19:42:00Z</dcterms:modified>
</cp:coreProperties>
</file>